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Закупки 2025\02_МЗ\118 Задание 7 туб Кукарских\Редакция 1\Документы на отправку\"/>
    </mc:Choice>
  </mc:AlternateContent>
  <bookViews>
    <workbookView xWindow="0" yWindow="0" windowWidth="28800" windowHeight="12000"/>
  </bookViews>
  <sheets>
    <sheet name="ЖНВЛП" sheetId="1" r:id="rId1"/>
  </sheets>
  <definedNames>
    <definedName name="_xlnm.Print_Area" localSheetId="0">ЖНВЛП!$A$1:$G$168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4" i="1"/>
  <c r="E7" i="1"/>
  <c r="G61" i="1"/>
  <c r="G149" i="1"/>
  <c r="G150" i="1"/>
  <c r="G157" i="1"/>
  <c r="G162" i="1"/>
  <c r="G161" i="1"/>
  <c r="G160" i="1"/>
  <c r="G129" i="1" l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156" i="1" l="1"/>
  <c r="G155" i="1"/>
  <c r="G60" i="1" l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54" i="1" l="1"/>
</calcChain>
</file>

<file path=xl/sharedStrings.xml><?xml version="1.0" encoding="utf-8"?>
<sst xmlns="http://schemas.openxmlformats.org/spreadsheetml/2006/main" count="597" uniqueCount="227">
  <si>
    <t>Цена за единицу 
без НДС и оптовой надбавки, 
руб.</t>
  </si>
  <si>
    <t>Источник информации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</si>
  <si>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</si>
  <si>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</si>
  <si>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Минимальная цена за единицу лекарственного препарата, определенная методом сопоставимых рыночных цен</t>
  </si>
  <si>
    <t>Минимальная цена за единицу лекарственного препарата</t>
  </si>
  <si>
    <t>2.2 Информация, полученная по запросу заказчика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</si>
  <si>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</si>
  <si>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</si>
  <si>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</si>
  <si>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</si>
  <si>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</si>
  <si>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</si>
  <si>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</si>
  <si>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</si>
  <si>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</si>
  <si>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</si>
  <si>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</si>
  <si>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</si>
  <si>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</si>
  <si>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</si>
  <si>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</si>
  <si>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</si>
  <si>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</si>
  <si>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Поставка лекарственного препарата для медицинского применения</t>
  </si>
  <si>
    <t>Цена за упаковку, 
без НДС и оптовой надбавки, 
руб.</t>
  </si>
  <si>
    <t>Количество товара в единицах измерения в упаковке</t>
  </si>
  <si>
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</si>
  <si>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</si>
  <si>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</si>
  <si>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В соответствии с пунктом 6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лекарственных препаратов для медицинского применения, утвержденного приказом Минздрава России от 19.12.2019 № 1064н, референтная цена не применяется до размещения соответствующих данных в единой информационной системе в сфере закупок.</t>
  </si>
  <si>
    <t>МНН, форма выпуска, лекарственная форма, дозировка</t>
  </si>
  <si>
    <t>Торговое наименование</t>
  </si>
  <si>
    <t>Цена за единицу 
без НДС и оптовой надбавки,
 руб.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</si>
  <si>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</si>
  <si>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</si>
  <si>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 xml:space="preserve">Вл.Вып.к.Перв.Уп.Втор.Уп.Пр.Общество с ограниченной ответственностью "ФармКонцепт" (ООО "ФармКонцепт"), Россия (6949005941); </t>
  </si>
  <si>
    <t>Заключенные и исполненные надлежащим образом (без штрафов, неустоек) государственные контракты на лекарственный препарат с учетом эквивалентных лекарственных форм и дозировок за 12 месяцев, предшествующих месяцу расчета, отсутствуют.</t>
  </si>
  <si>
    <r>
      <t xml:space="preserve">Обоснование начальной (максимальной) цены контракта
</t>
    </r>
    <r>
      <rPr>
        <sz val="11"/>
        <rFont val="Liberation Serif"/>
        <family val="1"/>
        <charset val="204"/>
      </rPr>
      <t>(МЗСО_118_2025)</t>
    </r>
  </si>
  <si>
    <t>шт (капсула) и/или шт (таблетка)</t>
  </si>
  <si>
    <t>Левофлоксацин капсулы и/или таблетки, покрытые оболочкой и/или таблетки покрытые пленочной оболочкой 500 мг*</t>
  </si>
  <si>
    <t>* Предусмотрена возможность поставки лекарственного препарата в кратной дозировке и двойном количестве за исключением эквивалентных дозировок лекарственного препарата, предусматривающих необходимость деления твердой лекарственной формы препарата.</t>
  </si>
  <si>
    <t>Левофлоксацин,капсулы, 500 мг, 5 шт. - упаковки ячейковые контурные (2)  - пачки картонные</t>
  </si>
  <si>
    <t xml:space="preserve">Вл.Вып.к.Перв.Уп.Втор.Уп.Пр.ООО "Производство Медикаментов", Россия (6163061755); </t>
  </si>
  <si>
    <t>Левофлоксацин</t>
  </si>
  <si>
    <t>ЛП-006729</t>
  </si>
  <si>
    <t>Левофлоксацин,капсулы, 500 мг, 5 шт. - упаковки ячейковые контурные (1)  - пачки картонные</t>
  </si>
  <si>
    <t>Левофлоксацин, таблетки, покрытые пленочной оболочкой, 500 мг, 7 шт. - блистер (2)  - пачка картонная</t>
  </si>
  <si>
    <t xml:space="preserve">Вл.Актавис Групп ПТС ехф, Исландия (91568); Вып.к.Перв.Уп.Втор.Уп.Пр.Актавис Лтд, Мальта (11360007); </t>
  </si>
  <si>
    <t>Левофлоксацин-Тева</t>
  </si>
  <si>
    <t>ЛП-№(003931)-(РГ-RU)</t>
  </si>
  <si>
    <t>Левофлоксацин, таблетки, покрытые пленочной оболочкой, 500 мг, 7 шт. - блистер (1)  - пачка картонная</t>
  </si>
  <si>
    <t>Левофлоксацин,таблетки, покрытые пленочной оболочкой, 500 мг, 5 шт. - контурная ячейковая  упаковка (1)  - пачка картонная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</si>
  <si>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</si>
  <si>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Левофлоксацин-АКОС</t>
  </si>
  <si>
    <t>ЛП-№(000883)-(РГ-RU)</t>
  </si>
  <si>
    <t>Левофлоксацин,таблетки, покрытые пленочной оболочкой, 500 мг, 5 шт. - контурная ячейковая упаковка (2)  - пачка картонная</t>
  </si>
  <si>
    <t>Левофлоксацин,таблетки, покрытые пленочной оболочкой, 500 мг, 5 шт. - контурная ячейковая упаковка (1)  - пачка картонная</t>
  </si>
  <si>
    <t xml:space="preserve">Вл.Публичное акционерное общество "Акционерное Курганское общество медицинских препаратов и изделий "Синтез" (ПАО "Синтез"), Россия (4501023743); Перв.Уп.Втор.Уп.Пр.Публичное акционерное общество "Акционерное Курганское общество медицинских препаратов и изделий "Синтез" (ПАО "Синтез"), Россия (4501023743); Вып.к.Публичное акционерное общество "Акционерное Курганское общество медицинских препаратов и изделий "Синтез" (ПАО "Синтез"), Россия (4501023743); </t>
  </si>
  <si>
    <t>Левофлоксацин,таблетки, покрытые пленочной оболочкой, 500 мг, 10 шт. - упаковки ячейковые контурные (1)  - пачки картонные</t>
  </si>
  <si>
    <t>ЛП-№(002027)-(РГ-RU)</t>
  </si>
  <si>
    <t>Левофлоксацин,таблетки, покрытые пленочной оболочкой, 500 мг, 5 шт. - упаковки ячейковые контурные (1)  - пачки картонные</t>
  </si>
  <si>
    <t>Левофлоксацин,таблетки, покрытые пленочной оболочкой, 500 мг, 5 шт. - блистеры (1)  - пачки картонные</t>
  </si>
  <si>
    <t xml:space="preserve">Вл.Вып.к.Перв.Уп.Втор.Уп.Пр.АО "КРКА, д.д., Ново место", Словения (SI 82646716); </t>
  </si>
  <si>
    <t>Левофлоксацин-КРКА</t>
  </si>
  <si>
    <t>ЛП-005448</t>
  </si>
  <si>
    <t>Левофлоксацин,таблетки, покрытые пленочной оболочкой, 500 мг, 5 шт. - блистеры (2)  - пачки картонные</t>
  </si>
  <si>
    <t>Левофлоксацин,таблетки, покрытые пленочной оболочкой, 500 мг, 10 шт. - блистеры (1)  - пачки картонные</t>
  </si>
  <si>
    <t xml:space="preserve">Вл.Акционерное общество "Химико-фармацевтический комбинат "АКРИХИН" (АО "АКРИХИН"), Россия (5031013320); Вып.к.Перв.Уп.Втор.Уп.Пр.Адифарм ЕАД, Болгария (831539780); </t>
  </si>
  <si>
    <t>Левофлоксацин-Акрихин</t>
  </si>
  <si>
    <t>ЛП-№(000165)-(РГ-RU)</t>
  </si>
  <si>
    <t>Левофлоксацин,таблетки покрытые пленочной оболочкой, 500 мг, 14 шт. - упаковки ячейковые контурные (1)  - пачки картонные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</si>
  <si>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 (5408151534); </t>
  </si>
  <si>
    <t>Левофлоксацин Реневал</t>
  </si>
  <si>
    <t>ЛП-№(001508)-(РГ-RU)</t>
  </si>
  <si>
    <t>Левофлоксацин,таблетки покрытые пленочной оболочкой, 500 мг, 7 шт. - упаковки ячейковые контурные (2)  - пачки картонные</t>
  </si>
  <si>
    <t>Левофлоксацин,таблетки покрытые пленочной оболочкой, 500 мг, 10 шт. - упаковки ячейковые контурные (1)  - пачки картонные</t>
  </si>
  <si>
    <t>Левофлоксацин,таблетки покрытые пленочной оболочкой, 500 мг, 5 шт. - упаковки ячейковые контурные (2)  - пачки картонные</t>
  </si>
  <si>
    <t>Левофлоксацин,таблетки покрытые пленочной оболочкой, 500 мг, 5 шт. - упаковки ячейковые контурные (1)  - пачки картонные</t>
  </si>
  <si>
    <t>Левофлоксацин,таблетки покрытые пленочной оболочкой, 500 мг, 7 шт. - упаковки ячейковые контурные (1)  - пачки картонные</t>
  </si>
  <si>
    <t>ЛП-№(002786)-(РГ-RU)</t>
  </si>
  <si>
    <t>Левофлоксацин,таблетки, покрытые пленочной оболочкой, 500 мг, 10 шт. - контурная ячейковая  упаковка (1)  - пачка картонная</t>
  </si>
  <si>
    <t xml:space="preserve">Вл.Общество с ограниченной ответственностью "С.П.ИНКОМЕД" (ООО "С.П.ИНКОМЕД"), Россия (7729646980); Вып.к.Перв.Уп.Втор.Уп.Пр.Общество с ограниченной ответственностью "Интерфарма" (ООО "Интерфарма"),, Россия (7105022163); </t>
  </si>
  <si>
    <t>ЛСР-006396/10</t>
  </si>
  <si>
    <t xml:space="preserve">Вл.Открытое Акционерное Общество "Дальхимфарм", Россия; Вып.к.Перв.Уп.Втор.Уп.Пр.ОАО Дальхимфарм, Россия; </t>
  </si>
  <si>
    <t>ЛП-000327</t>
  </si>
  <si>
    <t>Левофлоксацин, таблетки покрытые пленочной оболочкой, 500 мг, 5 шт. - упаковки ячейковые контурные - пачки картонные</t>
  </si>
  <si>
    <t xml:space="preserve">Вл.ОАО "ДАЛЬХИМФАРМ", Россия (2702010564); Вып.к.Перв.Уп.Втор.Уп.Пр.ОАО «ДАЛЬХИМФАРМ», Россия; </t>
  </si>
  <si>
    <t>Левофлоксацин,таблетки, покрытые пленочной оболочкой, 500 мг, 10 шт. - контурная ячейковая  упаковка (5)  - пачка картонная</t>
  </si>
  <si>
    <t>ЛЕВОФЛОКСАЦИН</t>
  </si>
  <si>
    <t>ЛП-005000</t>
  </si>
  <si>
    <t>Левофлоксацин,таблетки, покрытые пленочной оболочкой, 500 мг, 10 шт. - контурная ячейковая упаковка (4)  - пачка картонная</t>
  </si>
  <si>
    <t>Левофлоксацин,таблетки, покрытые пленочной оболочкой, 500 мг, 10 шт. - контурная ячейковая  упаковка (3)  - пачка картонная</t>
  </si>
  <si>
    <t>Левофлоксацин,таблетки, покрытые пленочной оболочкой, 500 мг, 10 шт. - контурная ячейковая упаковка (2)  - пачка картонная</t>
  </si>
  <si>
    <t>Левофлоксацин,таблетки, покрытые пленочной оболочкой, 500 мг, 10 шт. - контурная ячейковая упаковка (1)  - пачка картонная</t>
  </si>
  <si>
    <t>Левофлоксацин,таблетки, покрытые пленочной оболочкой, 500 мг, 5 шт. - контурная ячейковая  упаковка (5)  - пачка картонная</t>
  </si>
  <si>
    <t>Левофлоксацин,таблетки, покрытые пленочной оболочкой, 500 мг, 5 шт. - контурная ячейковая упаковка (3)  - пачка картонная</t>
  </si>
  <si>
    <t xml:space="preserve">Вл.Вып.к.Перв.Уп.Втор.Уп.Пр.Акционерное общество "ВЕРТЕКС" (АО "ВЕРТЕКС"), Россия (7810180435); </t>
  </si>
  <si>
    <t>Левофлоксацин-ВЕРТЕКС</t>
  </si>
  <si>
    <t>ЛСР-001519/08</t>
  </si>
  <si>
    <t>Левофлоксацин,таблетки покрытые пленочной оболочкой, 500 мг, 50 шт. - банка (1)  - пачка картонная (для стационаров)</t>
  </si>
  <si>
    <t>ЛП-006118</t>
  </si>
  <si>
    <t>Левофлоксацин,таблетки покрытые пленочной оболочкой, 500 мг, 5 шт. - контурная ячейковая  упаковка (2)  - пачка картонная</t>
  </si>
  <si>
    <t>Левофлоксацин, таблетки покрытые пленочной оболочкой, 500 мг, 10 шт. - контурная ячейковая упаковка (2)  - пачка картонная</t>
  </si>
  <si>
    <t xml:space="preserve">Вл.Вып.к.Перв.Уп.Втор.Уп.Пр.Дальхимфарм ОАО, Россия (2702010564); </t>
  </si>
  <si>
    <t>ЛП-№(003581)-(РГ-RU)</t>
  </si>
  <si>
    <t>ЛП-№(003549)-(РГ-RU)</t>
  </si>
  <si>
    <t>Левофлоксацин,таблетки, покрытые пленочной оболочкой, 500 мг, 5 шт. - упаковки ячейковые контурные (2)  - пачки картонные</t>
  </si>
  <si>
    <t xml:space="preserve">Вл.Акционерное общество "АВВА РУС" (АО "АВВА РУС"), Россия (4347024686); Вып.к.Перв.Уп.Втор.Уп.Пр.Акционерное общество "АВВА РУС" (АО "АВВА РУС"), Россия (4347024686); </t>
  </si>
  <si>
    <t>Левофлоксацин Эколевид®</t>
  </si>
  <si>
    <t>ЛП-№(004702)-(РГ-RU)</t>
  </si>
  <si>
    <t xml:space="preserve">Вл.Вып.к.Перв.Уп.Втор.Уп.Пр.Открытое акционерное общество "Фармстандарт-Лексредства" (ОАО "Фармстандарт-Лексредства"), Россия (4631002737); </t>
  </si>
  <si>
    <t>ЛП-№(005075)-(РГ-RU)</t>
  </si>
  <si>
    <t>Левофлоксацин,  таблетки, покрытые пленочной оболочкой 500 мг №10</t>
  </si>
  <si>
    <t>Левофлоксацин таблетки, покрытые пленочной оболочкой, 500мг №10</t>
  </si>
  <si>
    <t xml:space="preserve">  № 2651200070224000195
 https://zakupki.gov.ru/epz/contract/contractCard/payment-info-and-target-of-order.html?reestrNumber=2651200070224000195</t>
  </si>
  <si>
    <t>Левофлоксацин, 500 мг</t>
  </si>
  <si>
    <t xml:space="preserve">Коммерческое предложение от 13.03.2025 № ЕКТ00650470/П  </t>
  </si>
  <si>
    <t>№ 3743800303025000019
 https://zakupki.gov.ru/epz/contract/contractCard/common-info.html?reestrNumber=3743800303025000019&amp;contractInfoId=97125336</t>
  </si>
  <si>
    <t>Левофлоксацин таблетки, покрытые пленочной оболочкой, 500мг №10
OOO ОЗОН</t>
  </si>
  <si>
    <t>№ 1666001346224000432
https://zakupki.gov.ru/epz/contract/contractCard/common-info.html?reestrNumber=1666001346224000432&amp;contractInfoId=94904875</t>
  </si>
  <si>
    <t>Минимальная цена за единицу лекарственного препарата (500 мг)</t>
  </si>
  <si>
    <t>Левофлоксацин, 250 мг</t>
  </si>
  <si>
    <t>МНН Левофлоксацин, таблетки, покрытые пленочной оболочкой, 250 мг, 5 шт. - блистеры (1)  - пачки картонные</t>
  </si>
  <si>
    <t xml:space="preserve">Вл.Вып.к.Перв.Уп.Втор.Уп.Пр.Ипка Лабораториз Лтд, Индия (0000000000); </t>
  </si>
  <si>
    <t>Люфи</t>
  </si>
  <si>
    <t>ЛП-003664</t>
  </si>
  <si>
    <t>МНН Левофлоксацин, таблетки покрытые пленочной оболочкой, 250 мг, 5 шт. - упаковки ячейковые контурные (1)  - пачки картонные</t>
  </si>
  <si>
    <t xml:space="preserve">Вл.Роутек Лимитед, Великобритания (9898322314); Перв.Уп.Пр.Белко Фарма, Индия; Вып.к.Втор.Уп.Общество с ограниченной ответственностью "РОЗЛЕКС ФАРМ" (ООО "РОЗЛЕКС ФАРМ"), Россия; </t>
  </si>
  <si>
    <t>Левофлокс</t>
  </si>
  <si>
    <t>ЛП-000049</t>
  </si>
  <si>
    <t>МНН Левофлоксацин, таблетки покрытые пленочной оболочкой, 250 мг, 10 шт. - упаковки ячейковые контурные (1)  - пачки картонные</t>
  </si>
  <si>
    <t xml:space="preserve">Вл.Роутек Лимитед, Великобритания (9898322314); Перв.Уп.Пр.Белко Фарма, Индия; Вып.к.Втор.Уп.ОАО "Фармасинтез", Россия; </t>
  </si>
  <si>
    <t>МНН Левофлоксацин, таблетки покрытые пленочной оболочкой, 250 мг, 5 шт. - упаковки ячейковые контурные - пачки картонные</t>
  </si>
  <si>
    <t xml:space="preserve">Вл.Общество с ограниченной ответственностью "Атолл" (ООО "Атолл"), Россия 445351, Самарская обл., г. Жигулевск, ул. Гидростроителей, д. 6, ~; Вып.к.Перв.Уп.Втор.Уп.Пр.Общество с ограниченной ответственность "Озон" (ООО "Озон"), Россия; </t>
  </si>
  <si>
    <t>ЛП-002296</t>
  </si>
  <si>
    <t xml:space="preserve">Вл.Акционерное Общество "Рафарма" (АО "Рафарма"), Россия (4807013380); Вып.к.Перв.Уп.Втор.Уп.Пр.Акционерное общество "Рафарма" (АО "Рафарма"), Россия; </t>
  </si>
  <si>
    <t>ЛП-003161</t>
  </si>
  <si>
    <t>МНН Левофлоксацин, таблетки покрытые пленочной оболочкой, 250 мг, 7 шт. - блистеры (1)  - пачки картонные</t>
  </si>
  <si>
    <t xml:space="preserve">Вл.Уорлд Медицин Илачлары Лтд. Шти., Турция; Вып.к.Перв.Уп.Втор.Уп.Пр.Берко Илач ве Кимья Санайи А.Ш., Турция; </t>
  </si>
  <si>
    <t>Левоксимед</t>
  </si>
  <si>
    <t>ЛП-003295</t>
  </si>
  <si>
    <t>МНН Левофлоксацин, таблетки, покрытые пленочной оболочкой, 250 мг, 10 шт. - упаковки ячейковые контурные (3)  - пачки картонные</t>
  </si>
  <si>
    <t xml:space="preserve">Вл.Общество с ограниченной ответственностью "ПРОМОМЕД РУС" (ООО "ПРОМОМЕД РУС"), Россия; Вып.к.Перв.Уп.Втор.Уп.Пр.Акционерное общество "Биохимик" (АО "Биохимик"), Россия; </t>
  </si>
  <si>
    <t>МНН Левофлоксацин, таблетки, покрытые пленочной оболочкой, 250 мг, 5 шт. - упаковки ячейковые контурные (3)  - пачки картонные</t>
  </si>
  <si>
    <t>МНН Левофлоксацин, таблетки, покрытые пленочной оболочкой, 250 мг, 10 шт. - упаковки ячейковые контурные (4)  - пачки картонные</t>
  </si>
  <si>
    <t>МНН Левофлоксацин, таблетки, покрытые пленочной оболочкой, 250 мг, 10 шт. - упаковки ячейковые контурные (1)  - пачки картонные</t>
  </si>
  <si>
    <t>МНН Левофлоксацин, таблетки, покрытые пленочной оболочкой, 250 мг, 5 шт. - упаковки ячейковые контурные (5)  - пачки картонные</t>
  </si>
  <si>
    <t>МНН Левофлоксацин, таблетки, покрытые пленочной оболочкой, 250 мг, 10 шт. - упаковки ячейковые контурные (2)  - пачки картонные</t>
  </si>
  <si>
    <t>МНН Левофлоксацин, таблетки, покрытые пленочной оболочкой, 250 мг, 5 шт. - упаковки ячейковые контурные (1)  - пачки картонные</t>
  </si>
  <si>
    <t>МНН Левофлоксацин, таблетки, покрытые пленочной оболочкой, 250 мг, 10 шт. - упаковки ячейковые контурные (5)  - пачки картонные</t>
  </si>
  <si>
    <t>МНН Левофлоксацин, таблетки покрытые пленочной оболочкой, 250 мг, 5 шт. - блистер (1)  - пачка картонная</t>
  </si>
  <si>
    <t xml:space="preserve">Вл.Шрея Лайф Саенсиз Пвт. Лтд., Индия; Вып.к.Перв.Уп.Втор.Уп.Пр.Шрея Лайф Саенсиз Пвт. Лтд., Индия; </t>
  </si>
  <si>
    <t>Лефокцин</t>
  </si>
  <si>
    <t>ЛС-001093</t>
  </si>
  <si>
    <t>МНН Левофлоксацин, таблетки покрытые пленочной оболочкой, 250 мг, 5 шт. - упаковки контурные ячейковые (1)  - пачки картонные</t>
  </si>
  <si>
    <t>МНН Левофлоксацин, таблетки покрытые пленочной оболочкой, 250 мг, 5 шт. - упаковки ячейковые контурные (2)  - пачки картонные</t>
  </si>
  <si>
    <t>МНН Левофлоксацин, таблетки покрытые пленочной оболочкой, 250 мг, 7 шт. - упаковки ячейковые контурные (1)  - пачки картонные</t>
  </si>
  <si>
    <t xml:space="preserve">Вл.Синтез ОАО, Россия; Вып.к.Перв.Уп.Втор.Уп.Пр.ОАО "Акционерное Курганское общество медицинских препаратов и изделий "Синтез", Россия; </t>
  </si>
  <si>
    <t>Лефлобакт</t>
  </si>
  <si>
    <t>ЛСР-005895/08</t>
  </si>
  <si>
    <t>МНН Левофлоксацин, таблетки покрытые пленочной оболочкой, 250 мг, 10 шт. - блистер (10)  - пачки  картонные</t>
  </si>
  <si>
    <t xml:space="preserve">Вл.Протекх Биосистемс Пвт.Лтд, Индия; Перв.Уп.Пр.Протекх Биосистемс Пвт. Лтд., Индия; Вып.к.Втор.Уп.Общество с ограниченной ответственостью "ФармКонцепт" (ООО "ФармКонцепт"), Россия; </t>
  </si>
  <si>
    <t>Левотек</t>
  </si>
  <si>
    <t xml:space="preserve">МНН Левофлоксацин, таблетки покрытые пленочной оболочкой, 250 мг, 10 шт. - блистер -  </t>
  </si>
  <si>
    <t xml:space="preserve">Вл.Протекх Биосистемс Пвт.Лтд, Индия; Вып.к.Перв.Уп.Втор.Уп.Пр.Протекх Биосистемс Пвт. Лтд., Индия; </t>
  </si>
  <si>
    <t>МНН Левофлоксацин, таблетки покрытые пленочной оболочкой, 250 мг, 5 шт. - упаковки ячейковые контурные (5)  - пачки картонные</t>
  </si>
  <si>
    <t xml:space="preserve">Вл.Вып.к.Перв.Уп.Втор.Уп.Пр.Маклеодз Фармасьютикалз Лтд, Индия; </t>
  </si>
  <si>
    <t>Маклево</t>
  </si>
  <si>
    <t>ЛСР-006434/08</t>
  </si>
  <si>
    <t>МНН Левофлоксацин, таблетки покрытые пленочной оболочкой, 250 мг, 5 шт. - упаковки ячейковые контурные (10)  - пачки картонные</t>
  </si>
  <si>
    <t>МНН Левофлоксацин, таблетки покрытые пленочной оболочкой, 250 мг, 5 шт. - блистеры (2)  - пачки картонные</t>
  </si>
  <si>
    <t xml:space="preserve">Вл.Маклеодз Фармасьютикалз Лтд, Индия; Вып.к.Перв.Уп.Втор.Уп.Пр.Маклеодз  Фармасьютикалз Лтд, Индия; </t>
  </si>
  <si>
    <t>МНН Левофлоксацин, таблетки покрытые пленочной оболочкой, 250 мг, 5 шт. - блистеры (1)  - пачки картонные</t>
  </si>
  <si>
    <t xml:space="preserve">Вл.Маклеодз Фармасьютикалз Лтд, Индия; Перв.Уп.Пр.Маклеодз Фармасьютикалз Лтд., Индия; Вып.к.Втор.Уп.ЗАО "Рафарма", Россия; </t>
  </si>
  <si>
    <t xml:space="preserve">Вл.Шрея Лайф Саенсиз Пвт. Лтд., Индия (27AADCS9890C1Z1); Вып.к.Перв.Уп.Втор.Уп.Пр.Шрея Лайф Саенсиз Пвт. Лтд., Индия (27AADCS9890C1Z1); </t>
  </si>
  <si>
    <t>Лефокцин Биокс®</t>
  </si>
  <si>
    <t>МНН Левофлоксацин, таблетки, покрытые пленочной оболочкой, 250 мг, 10 шт. - блистер (1)  - пачка картонная</t>
  </si>
  <si>
    <t xml:space="preserve">Вл.Акционерное общество "АЛИУМ" (АО "АЛИУМ"), Россия (5077009710); Вып.к.Перв.Уп.Втор.Уп.Пр.Д-р Редди`с Лабораторис Лтд, Индия (36AAACD7999Q1ZL); </t>
  </si>
  <si>
    <t>Леволет® Р</t>
  </si>
  <si>
    <t>ЛСР-005809/09</t>
  </si>
  <si>
    <t>МНН Левофлоксацин, таблетки, покрытые пленочной оболочкой, 250 мг, 10 шт. - контурная ячейковая  упаковка (1)  - пачка картонная</t>
  </si>
  <si>
    <t>МНН Левофлоксацин, таблетки, покрытые пленочной оболочкой, 250 мг, 10 шт. - контурная ячейковая упаковка (1)  - пачка картонная</t>
  </si>
  <si>
    <t>МНН Левофлоксацин, таблетки, покрытые пленочной оболочкой, 250 мг, 5 шт. - контурная ячейковая упаковка (1)  - пачка  картонная</t>
  </si>
  <si>
    <t>МНН Левофлоксацин, таблетки, покрытые пленочной оболочкой, 250 мг, 5 шт. - блистер (1)  - пачка картонная</t>
  </si>
  <si>
    <t xml:space="preserve">Вл.Дживдхара Фарма Прайват Лимитед, Индия (BPLJ04625F); Вып.к.Перв.Уп.Втор.Уп.Пр.Общество с ограниченной ответственностью "Научно-производственная компания "Скан Биотек" (ООО "НПК "Скан Биотек"), Россия, Россия (9729298279); </t>
  </si>
  <si>
    <t>ЛП-003526</t>
  </si>
  <si>
    <t>МНН Левофлоксацин, таблетки покрытые пленочной оболочкой, 250 мг, 10 шт. - контурная ячейковая  упаковка (1)  - пачка картонная</t>
  </si>
  <si>
    <t xml:space="preserve">Вл.Дживдхара Фарма Прайват Лимитед, Индия (BPLJ04625F); Вып.к.Перв.Уп.Втор.Уп.Пр.Общество с ограниченной ответственностью "РОЗЛЕКС ФАРМ" (ООО "РОЗЛЕКС ФАРМ"), Россия (6911021581); </t>
  </si>
  <si>
    <t>МНН Левофлоксацин, таблетки покрытые пленочной оболочкой, 250 мг, 5 шт. - контурная ячейковая  упаковка (1)  - пачка картонная</t>
  </si>
  <si>
    <t>МНН Левофлоксацин, таблетки покрытые пленочной оболочкой, 250 мг, 50 шт. - банка (1)  - пачка картонная (для стационаров)</t>
  </si>
  <si>
    <t>МНН Левофлоксацин, таблетки покрытые пленочной оболочкой, 250 мг, 5 шт. - контурная ячейковая упаковка (1)  - пачка картонная</t>
  </si>
  <si>
    <t>МНН Левофлоксацин, таблетки покрытые пленочной оболочкой, 250 мг, 7 шт. - контурная ячейковая упаковка (1)  - пачка картонная</t>
  </si>
  <si>
    <t>МНН Левофлоксацин, таблетки, покрытые пленочной оболочкой, 250 мг, 10 шт. - контурная ячейковая упаковка (2)  - пачка картонная</t>
  </si>
  <si>
    <t>МНН Левофлоксацин, таблетки, покрытые пленочной оболочкой, 250 мг, 10 шт. - контурная ячейковая упаковка (5)  - пачка картонная</t>
  </si>
  <si>
    <t>МНН Левофлоксацин, таблетки, покрытые пленочной оболочкой, 250 мг, 10 шт. - контурная ячейковая  упаковка (4)  - пачка картонная</t>
  </si>
  <si>
    <t>МНН Левофлоксацин, таблетки, покрытые пленочной оболочкой, 250 мг, 10 шт. - контурная ячейковая упаковка (3)  - пачка картонная</t>
  </si>
  <si>
    <t>МНН Левофлоксацин, таблетки, покрытые пленочной оболочкой, 250 мг, 10 шт. - контурная ячейковая  упаковка (2)  - пачка картонная</t>
  </si>
  <si>
    <t>МНН Левофлоксацин, таблетки, покрытые пленочной оболочкой, 250 мг, 5 шт. - контурная ячейковая упаковка (5)  - пачка картонная</t>
  </si>
  <si>
    <t>МНН Левофлоксацин, таблетки, покрытые пленочной оболочкой, 250 мг, 5 шт. - контурная ячейковая упаковка (3)  - пачка картонная</t>
  </si>
  <si>
    <t>МНН Левофлоксацин, таблетки, покрытые пленочной оболочкой, 250 мг, 5 шт. - контурная ячейковая упаковка (1)  - пачка картонная</t>
  </si>
  <si>
    <t>МНН Левофлоксацин, капсулы, 250 мг, 10 шт. - упаковки ячейковые контурные (1)  - пачки картонные</t>
  </si>
  <si>
    <t>МНН Левофлоксацин, таблетки, покрытые пленочной оболочкой, 250 мг, 10 шт. - контурные ячейковые упаковки (1)  - пачки картонные</t>
  </si>
  <si>
    <t xml:space="preserve">Вл.Вып.к.Перв.Уп.Втор.Уп.Пр.Акционерное Общество "Рафарма" (АО "Рафарма"), Россия (4807013380); </t>
  </si>
  <si>
    <t>ЛП-№(001398)-(РГ-RU)</t>
  </si>
  <si>
    <t>МНН Левофлоксацин, таблетки, покрытые пленочной оболочкой, 250 мг, 5 шт. - контурные ячейковые упаковки (1)  - пачки картонные</t>
  </si>
  <si>
    <t xml:space="preserve">Вл.Вып.к.Перв.Уп.Втор.Уп.Пр.Акционерное общество "Валента Фармацевтика" (АО "Валента Фарм"), Россия (5050008117); </t>
  </si>
  <si>
    <t>Флорацид®</t>
  </si>
  <si>
    <t>ЛП-№(001753)-(РГ-RU)</t>
  </si>
  <si>
    <t>МНН Левофлоксацин, таблетки, покрытые пленочной оболочкой, 250 мг, 5 шт. - упаковки ячейковые контурные (2)  - пачки картонные</t>
  </si>
  <si>
    <t xml:space="preserve">Вл.Вып.к.Перв.Уп.Втор.Уп.Пр.Симпекс Фарма Пвт. Лтд., Индия (U33112DL1997PTC085657); </t>
  </si>
  <si>
    <t>Ремедиа</t>
  </si>
  <si>
    <t>ЛП-№(003232)-(РГ-RU)</t>
  </si>
  <si>
    <t xml:space="preserve">Вл.Симпекс Фарма Пвт. Лтд., Индия (U33112DL1997PTC085657); Вып.к.Перв.Уп.Втор.Уп.Пр.Общество с ограниченной ответственностью "Эдвансд Фармасьютикалс" (ООО "Эдвансд Фарма"), Россия (3120099445); </t>
  </si>
  <si>
    <t xml:space="preserve">Вл.Дживдхара Фарма Прайват Лимитед, Индия, Индия (BPLJ04625F); Вып.к.Перв.Уп.Втор.Уп.Пр.Общество с ограниченной ответственностью "Научно-производственная компания "Скан Биотек" (ООО "НПК "Скан Биотек"), Россия (9729298279); </t>
  </si>
  <si>
    <t>ЛП-№(005785)-(РГ-RU)</t>
  </si>
  <si>
    <t>МНН Левофлоксацин, таблетки покрытые пленочной оболочкой, 250 мг, 14 шт. - упаковки ячейковые контурные (1)  - пачки картонные</t>
  </si>
  <si>
    <t>МНН Левофлоксацин, таблетки покрытые пленочной оболочкой, 250 мг, 7 шт. - упаковки ячейковые контурные (2)  - пачки картонные</t>
  </si>
  <si>
    <t>МНН Левофлоксацин, таблетки, покрытые пленочной оболочкой, 250 мг, 5 шт. - блистеры (2)  - пачки картонные</t>
  </si>
  <si>
    <t xml:space="preserve">Вл.Сан Фармасьютикал Индастриз Лтд, Индия (AADCS3124K); Вып.к.Перв.Уп.Втор.Уп.Пр.Сан Фармасьютикал Индастриз Лтд, Индия (AADCS3124K); </t>
  </si>
  <si>
    <t>Элефлокс</t>
  </si>
  <si>
    <t>ЛП-№(007904)-(РГ-RU)</t>
  </si>
  <si>
    <t>Минимальная цена за единицу лекарственного препарата (250 мг*2)</t>
  </si>
  <si>
    <t>Минимальная цена за единицу лекарственного препарата, рассчитанная тарифным методом</t>
  </si>
  <si>
    <t>Левофлоксацин таблетки, покрытые пленочной оболочкой 500 мг х10</t>
  </si>
  <si>
    <t>МНН Левофлоксацин, таблетки, покрытые пленочной оболочкой, 250 мг, 5 шт. - блистеры (1)  - пачки картонные**</t>
  </si>
  <si>
    <t>** Цена не принимается к учету в связи с тем, что на основании данных из реестра контрактов и сведений, размещаемых Федеральной службой по надзору в сфере здравоохранения на официальном сайте http://www.roszdravnadzor.ru/services/turnover лекарственный препарат под торговым наименованием Люфи (РУ № ЛП-003664) отсутствует в обращении на территории Российской Федерации.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</si>
</sst>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\ _₽_-;\-* #,##0\ _₽_-;_-* &quot;-&quot;??\ _₽_-;_-@_-"/>
    <numFmt numFmtId="167" formatCode="[$-10419]###\ ###\ 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1"/>
      <name val="Liberation Serif"/>
      <family val="1"/>
      <charset val="204"/>
    </font>
    <font>
      <sz val="11"/>
      <color indexed="8"/>
      <name val="Liberation Serif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1" xfId="0" applyFont="1" applyFill="1" applyBorder="1" applyAlignment="1">
      <alignment vertical="center" wrapText="1"/>
    </xf>
    <xf numFmtId="165" fontId="3" fillId="0" borderId="1" xfId="2" applyFont="1" applyFill="1" applyBorder="1" applyAlignment="1">
      <alignment horizontal="center" vertical="center"/>
    </xf>
    <xf numFmtId="0" fontId="4" fillId="0" borderId="0" xfId="0" applyFont="1" applyFill="1"/>
    <xf numFmtId="166" fontId="3" fillId="0" borderId="1" xfId="1" applyNumberFormat="1" applyFont="1" applyFill="1" applyBorder="1" applyAlignment="1">
      <alignment horizontal="center" vertical="center" wrapText="1"/>
    </xf>
    <xf numFmtId="10" fontId="3" fillId="0" borderId="1" xfId="3" applyNumberFormat="1" applyFont="1" applyFill="1" applyBorder="1" applyAlignment="1">
      <alignment horizontal="center" vertical="center" wrapText="1"/>
    </xf>
    <xf numFmtId="165" fontId="5" fillId="0" borderId="1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165" fontId="4" fillId="0" borderId="1" xfId="2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7" fillId="3" borderId="0" xfId="0" applyFont="1" applyFill="1"/>
    <xf numFmtId="0" fontId="7" fillId="0" borderId="0" xfId="0" applyFont="1"/>
    <xf numFmtId="0" fontId="7" fillId="0" borderId="0" xfId="0" applyFont="1" applyFill="1"/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167" fontId="6" fillId="0" borderId="1" xfId="0" applyNumberFormat="1" applyFont="1" applyBorder="1" applyAlignment="1" applyProtection="1">
      <alignment vertical="top" wrapText="1" readingOrder="1"/>
      <protection locked="0"/>
    </xf>
    <xf numFmtId="0" fontId="6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>
      <alignment horizontal="left" vertical="center" wrapText="1"/>
    </xf>
    <xf numFmtId="165" fontId="3" fillId="2" borderId="1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right" vertical="center"/>
    </xf>
    <xf numFmtId="165" fontId="5" fillId="0" borderId="1" xfId="2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</cellXfs>
  <cellStyles count="5">
    <cellStyle name="Гиперссылка" xfId="4" builtinId="8"/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8"/>
  <sheetViews>
    <sheetView tabSelected="1" view="pageBreakPreview" zoomScaleNormal="100" zoomScaleSheetLayoutView="100" workbookViewId="0">
      <selection activeCell="G6" sqref="G6"/>
    </sheetView>
  </sheetViews>
  <sheetFormatPr defaultColWidth="9.140625" defaultRowHeight="14.25" x14ac:dyDescent="0.2"/>
  <cols>
    <col min="1" max="1" width="51.28515625" style="3" customWidth="1"/>
    <col min="2" max="2" width="48.5703125" style="3" customWidth="1"/>
    <col min="3" max="3" width="18.7109375" style="3" customWidth="1"/>
    <col min="4" max="4" width="13" style="3" customWidth="1"/>
    <col min="5" max="5" width="15.42578125" style="3" customWidth="1"/>
    <col min="6" max="6" width="11.7109375" style="3" customWidth="1"/>
    <col min="7" max="7" width="17.42578125" style="3" customWidth="1"/>
    <col min="8" max="16384" width="9.140625" style="3"/>
  </cols>
  <sheetData>
    <row r="1" spans="1:7" ht="30" customHeight="1" x14ac:dyDescent="0.2">
      <c r="A1" s="40" t="s">
        <v>38</v>
      </c>
      <c r="B1" s="40"/>
      <c r="C1" s="40"/>
      <c r="D1" s="40"/>
      <c r="E1" s="40"/>
      <c r="F1" s="40"/>
      <c r="G1" s="40"/>
    </row>
    <row r="2" spans="1:7" x14ac:dyDescent="0.2">
      <c r="A2" s="41" t="s">
        <v>24</v>
      </c>
      <c r="B2" s="41"/>
      <c r="C2" s="41"/>
      <c r="D2" s="41"/>
      <c r="E2" s="41"/>
      <c r="F2" s="41"/>
      <c r="G2" s="41"/>
    </row>
    <row r="3" spans="1:7" x14ac:dyDescent="0.2">
      <c r="A3" s="42" t="s">
        <v>23</v>
      </c>
      <c r="B3" s="42"/>
      <c r="C3" s="42"/>
      <c r="D3" s="42"/>
      <c r="E3" s="42"/>
      <c r="F3" s="43">
        <v>45729</v>
      </c>
      <c r="G3" s="43"/>
    </row>
    <row r="4" spans="1:7" x14ac:dyDescent="0.2">
      <c r="A4" s="42" t="s">
        <v>22</v>
      </c>
      <c r="B4" s="42"/>
      <c r="C4" s="42"/>
      <c r="D4" s="42"/>
      <c r="E4" s="42"/>
      <c r="F4" s="44">
        <f>SUMPRODUCT(D7:D7,G7:G7)</f>
        <v>31600</v>
      </c>
      <c r="G4" s="44"/>
    </row>
    <row r="5" spans="1:7" x14ac:dyDescent="0.2">
      <c r="A5" s="45" t="s">
        <v>21</v>
      </c>
      <c r="B5" s="45"/>
      <c r="C5" s="45"/>
      <c r="D5" s="45"/>
      <c r="E5" s="45"/>
      <c r="F5" s="45"/>
      <c r="G5" s="45"/>
    </row>
    <row r="6" spans="1:7" ht="85.5" x14ac:dyDescent="0.2">
      <c r="A6" s="40" t="s">
        <v>20</v>
      </c>
      <c r="B6" s="40"/>
      <c r="C6" s="12" t="s">
        <v>19</v>
      </c>
      <c r="D6" s="12" t="s">
        <v>18</v>
      </c>
      <c r="E6" s="12" t="s">
        <v>17</v>
      </c>
      <c r="F6" s="12" t="s">
        <v>16</v>
      </c>
      <c r="G6" s="12" t="s">
        <v>15</v>
      </c>
    </row>
    <row r="7" spans="1:7" ht="36" customHeight="1" x14ac:dyDescent="0.2">
      <c r="A7" s="46" t="s">
        <v>40</v>
      </c>
      <c r="B7" s="46"/>
      <c r="C7" s="12" t="s">
        <v>39</v>
      </c>
      <c r="D7" s="4">
        <v>5000</v>
      </c>
      <c r="E7" s="2">
        <f>MIN(G150,G162)</f>
        <v>5.54</v>
      </c>
      <c r="F7" s="5">
        <v>3.7999999999999999E-2</v>
      </c>
      <c r="G7" s="6">
        <f>ROUNDDOWN((E7+E7*F7)*1.1,2)</f>
        <v>6.32</v>
      </c>
    </row>
    <row r="8" spans="1:7" x14ac:dyDescent="0.2">
      <c r="A8" s="45" t="s">
        <v>14</v>
      </c>
      <c r="B8" s="45"/>
      <c r="C8" s="45"/>
      <c r="D8" s="45"/>
      <c r="E8" s="45"/>
      <c r="F8" s="45"/>
      <c r="G8" s="45"/>
    </row>
    <row r="9" spans="1:7" ht="15" customHeight="1" x14ac:dyDescent="0.2">
      <c r="A9" s="36" t="s">
        <v>13</v>
      </c>
      <c r="B9" s="36"/>
      <c r="C9" s="36"/>
      <c r="D9" s="36"/>
      <c r="E9" s="36"/>
      <c r="F9" s="36"/>
      <c r="G9" s="36"/>
    </row>
    <row r="10" spans="1:7" ht="87.6" customHeight="1" x14ac:dyDescent="0.2">
      <c r="A10" s="12" t="s">
        <v>31</v>
      </c>
      <c r="B10" s="1" t="s">
        <v>12</v>
      </c>
      <c r="C10" s="1" t="s">
        <v>32</v>
      </c>
      <c r="D10" s="12" t="s">
        <v>11</v>
      </c>
      <c r="E10" s="12" t="s">
        <v>10</v>
      </c>
      <c r="F10" s="12" t="s">
        <v>26</v>
      </c>
      <c r="G10" s="12" t="s">
        <v>9</v>
      </c>
    </row>
    <row r="11" spans="1:7" x14ac:dyDescent="0.2">
      <c r="A11" s="40" t="s">
        <v>116</v>
      </c>
      <c r="B11" s="40"/>
      <c r="C11" s="40"/>
      <c r="D11" s="40"/>
      <c r="E11" s="40"/>
      <c r="F11" s="40"/>
      <c r="G11" s="40"/>
    </row>
    <row r="12" spans="1:7" ht="42.75" x14ac:dyDescent="0.2">
      <c r="A12" s="32" t="s">
        <v>42</v>
      </c>
      <c r="B12" s="16" t="s">
        <v>43</v>
      </c>
      <c r="C12" s="11" t="s">
        <v>44</v>
      </c>
      <c r="D12" s="12" t="s">
        <v>45</v>
      </c>
      <c r="E12" s="2">
        <v>181.82</v>
      </c>
      <c r="F12" s="12">
        <v>10</v>
      </c>
      <c r="G12" s="2">
        <f t="shared" ref="G12:G60" si="0">ROUNDDOWN(E12/F12,2)</f>
        <v>18.18</v>
      </c>
    </row>
    <row r="13" spans="1:7" ht="42.75" x14ac:dyDescent="0.2">
      <c r="A13" s="32" t="s">
        <v>46</v>
      </c>
      <c r="B13" s="16" t="s">
        <v>43</v>
      </c>
      <c r="C13" s="11" t="s">
        <v>44</v>
      </c>
      <c r="D13" s="12" t="s">
        <v>45</v>
      </c>
      <c r="E13" s="2">
        <v>136.36000000000001</v>
      </c>
      <c r="F13" s="12">
        <v>5</v>
      </c>
      <c r="G13" s="2">
        <f t="shared" si="0"/>
        <v>27.27</v>
      </c>
    </row>
    <row r="14" spans="1:7" ht="42.75" x14ac:dyDescent="0.2">
      <c r="A14" s="14" t="s">
        <v>47</v>
      </c>
      <c r="B14" s="16" t="s">
        <v>48</v>
      </c>
      <c r="C14" s="11" t="s">
        <v>49</v>
      </c>
      <c r="D14" s="12" t="s">
        <v>50</v>
      </c>
      <c r="E14" s="2">
        <v>463.44</v>
      </c>
      <c r="F14" s="12">
        <v>14</v>
      </c>
      <c r="G14" s="2">
        <f t="shared" si="0"/>
        <v>33.1</v>
      </c>
    </row>
    <row r="15" spans="1:7" ht="42.75" x14ac:dyDescent="0.2">
      <c r="A15" s="14" t="s">
        <v>51</v>
      </c>
      <c r="B15" s="16" t="s">
        <v>48</v>
      </c>
      <c r="C15" s="11" t="s">
        <v>49</v>
      </c>
      <c r="D15" s="12" t="s">
        <v>50</v>
      </c>
      <c r="E15" s="2">
        <v>231.75</v>
      </c>
      <c r="F15" s="12">
        <v>7</v>
      </c>
      <c r="G15" s="2">
        <f t="shared" si="0"/>
        <v>33.1</v>
      </c>
    </row>
    <row r="16" spans="1:7" ht="57" x14ac:dyDescent="0.2">
      <c r="A16" s="14" t="s">
        <v>52</v>
      </c>
      <c r="B16" s="16" t="s">
        <v>53</v>
      </c>
      <c r="C16" s="11" t="s">
        <v>54</v>
      </c>
      <c r="D16" s="12" t="s">
        <v>55</v>
      </c>
      <c r="E16" s="2">
        <v>171.8</v>
      </c>
      <c r="F16" s="12">
        <v>5</v>
      </c>
      <c r="G16" s="2">
        <f t="shared" si="0"/>
        <v>34.36</v>
      </c>
    </row>
    <row r="17" spans="1:7" ht="57" x14ac:dyDescent="0.2">
      <c r="A17" s="14" t="s">
        <v>56</v>
      </c>
      <c r="B17" s="16" t="s">
        <v>53</v>
      </c>
      <c r="C17" s="11" t="s">
        <v>54</v>
      </c>
      <c r="D17" s="12" t="s">
        <v>55</v>
      </c>
      <c r="E17" s="2">
        <v>351.1</v>
      </c>
      <c r="F17" s="12">
        <v>10</v>
      </c>
      <c r="G17" s="2">
        <f t="shared" si="0"/>
        <v>35.11</v>
      </c>
    </row>
    <row r="18" spans="1:7" ht="57" x14ac:dyDescent="0.2">
      <c r="A18" s="14" t="s">
        <v>52</v>
      </c>
      <c r="B18" s="16" t="s">
        <v>53</v>
      </c>
      <c r="C18" s="11" t="s">
        <v>54</v>
      </c>
      <c r="D18" s="12" t="s">
        <v>55</v>
      </c>
      <c r="E18" s="2">
        <v>180.3</v>
      </c>
      <c r="F18" s="12">
        <v>5</v>
      </c>
      <c r="G18" s="2">
        <f t="shared" si="0"/>
        <v>36.06</v>
      </c>
    </row>
    <row r="19" spans="1:7" ht="156.75" x14ac:dyDescent="0.2">
      <c r="A19" s="14" t="s">
        <v>57</v>
      </c>
      <c r="B19" s="16" t="s">
        <v>58</v>
      </c>
      <c r="C19" s="11" t="s">
        <v>54</v>
      </c>
      <c r="D19" s="12" t="s">
        <v>55</v>
      </c>
      <c r="E19" s="2">
        <v>180.3</v>
      </c>
      <c r="F19" s="12">
        <v>5</v>
      </c>
      <c r="G19" s="2">
        <f t="shared" si="0"/>
        <v>36.06</v>
      </c>
    </row>
    <row r="20" spans="1:7" ht="156.75" x14ac:dyDescent="0.2">
      <c r="A20" s="14" t="s">
        <v>56</v>
      </c>
      <c r="B20" s="16" t="s">
        <v>58</v>
      </c>
      <c r="C20" s="11" t="s">
        <v>54</v>
      </c>
      <c r="D20" s="12" t="s">
        <v>55</v>
      </c>
      <c r="E20" s="2">
        <v>365.3</v>
      </c>
      <c r="F20" s="12">
        <v>10</v>
      </c>
      <c r="G20" s="2">
        <f t="shared" si="0"/>
        <v>36.53</v>
      </c>
    </row>
    <row r="21" spans="1:7" ht="71.25" x14ac:dyDescent="0.2">
      <c r="A21" s="14" t="s">
        <v>59</v>
      </c>
      <c r="B21" s="16" t="s">
        <v>34</v>
      </c>
      <c r="C21" s="11" t="s">
        <v>44</v>
      </c>
      <c r="D21" s="12" t="s">
        <v>60</v>
      </c>
      <c r="E21" s="2">
        <v>400</v>
      </c>
      <c r="F21" s="12">
        <v>10</v>
      </c>
      <c r="G21" s="2">
        <f t="shared" si="0"/>
        <v>40</v>
      </c>
    </row>
    <row r="22" spans="1:7" ht="71.25" x14ac:dyDescent="0.2">
      <c r="A22" s="14" t="s">
        <v>61</v>
      </c>
      <c r="B22" s="16" t="s">
        <v>34</v>
      </c>
      <c r="C22" s="11" t="s">
        <v>44</v>
      </c>
      <c r="D22" s="12" t="s">
        <v>60</v>
      </c>
      <c r="E22" s="2">
        <v>245.96</v>
      </c>
      <c r="F22" s="12">
        <v>5</v>
      </c>
      <c r="G22" s="2">
        <f t="shared" si="0"/>
        <v>49.19</v>
      </c>
    </row>
    <row r="23" spans="1:7" ht="42.75" x14ac:dyDescent="0.2">
      <c r="A23" s="14" t="s">
        <v>62</v>
      </c>
      <c r="B23" s="16" t="s">
        <v>63</v>
      </c>
      <c r="C23" s="11" t="s">
        <v>64</v>
      </c>
      <c r="D23" s="12" t="s">
        <v>65</v>
      </c>
      <c r="E23" s="2">
        <v>208.82</v>
      </c>
      <c r="F23" s="12">
        <v>5</v>
      </c>
      <c r="G23" s="2">
        <f t="shared" si="0"/>
        <v>41.76</v>
      </c>
    </row>
    <row r="24" spans="1:7" ht="42.75" x14ac:dyDescent="0.2">
      <c r="A24" s="14" t="s">
        <v>66</v>
      </c>
      <c r="B24" s="16" t="s">
        <v>63</v>
      </c>
      <c r="C24" s="11" t="s">
        <v>64</v>
      </c>
      <c r="D24" s="12" t="s">
        <v>65</v>
      </c>
      <c r="E24" s="2">
        <v>417.64</v>
      </c>
      <c r="F24" s="12">
        <v>10</v>
      </c>
      <c r="G24" s="2">
        <f t="shared" si="0"/>
        <v>41.76</v>
      </c>
    </row>
    <row r="25" spans="1:7" ht="42.75" x14ac:dyDescent="0.2">
      <c r="A25" s="14" t="s">
        <v>66</v>
      </c>
      <c r="B25" s="16" t="s">
        <v>63</v>
      </c>
      <c r="C25" s="11" t="s">
        <v>64</v>
      </c>
      <c r="D25" s="12" t="s">
        <v>65</v>
      </c>
      <c r="E25" s="2">
        <v>435.47</v>
      </c>
      <c r="F25" s="12">
        <v>10</v>
      </c>
      <c r="G25" s="2">
        <f t="shared" si="0"/>
        <v>43.54</v>
      </c>
    </row>
    <row r="26" spans="1:7" ht="42.75" x14ac:dyDescent="0.2">
      <c r="A26" s="14" t="s">
        <v>62</v>
      </c>
      <c r="B26" s="16" t="s">
        <v>63</v>
      </c>
      <c r="C26" s="11" t="s">
        <v>64</v>
      </c>
      <c r="D26" s="12" t="s">
        <v>65</v>
      </c>
      <c r="E26" s="2">
        <v>218</v>
      </c>
      <c r="F26" s="12">
        <v>5</v>
      </c>
      <c r="G26" s="2">
        <f t="shared" si="0"/>
        <v>43.6</v>
      </c>
    </row>
    <row r="27" spans="1:7" ht="71.25" x14ac:dyDescent="0.2">
      <c r="A27" s="14" t="s">
        <v>67</v>
      </c>
      <c r="B27" s="16" t="s">
        <v>68</v>
      </c>
      <c r="C27" s="11" t="s">
        <v>69</v>
      </c>
      <c r="D27" s="12" t="s">
        <v>70</v>
      </c>
      <c r="E27" s="2">
        <v>417.64</v>
      </c>
      <c r="F27" s="12">
        <v>10</v>
      </c>
      <c r="G27" s="2">
        <f t="shared" si="0"/>
        <v>41.76</v>
      </c>
    </row>
    <row r="28" spans="1:7" ht="71.25" x14ac:dyDescent="0.2">
      <c r="A28" s="14" t="s">
        <v>62</v>
      </c>
      <c r="B28" s="16" t="s">
        <v>68</v>
      </c>
      <c r="C28" s="11" t="s">
        <v>69</v>
      </c>
      <c r="D28" s="12" t="s">
        <v>70</v>
      </c>
      <c r="E28" s="2">
        <v>208.82</v>
      </c>
      <c r="F28" s="12">
        <v>5</v>
      </c>
      <c r="G28" s="2">
        <f t="shared" si="0"/>
        <v>41.76</v>
      </c>
    </row>
    <row r="29" spans="1:7" ht="57" x14ac:dyDescent="0.2">
      <c r="A29" s="14" t="s">
        <v>71</v>
      </c>
      <c r="B29" s="16" t="s">
        <v>72</v>
      </c>
      <c r="C29" s="11" t="s">
        <v>73</v>
      </c>
      <c r="D29" s="12" t="s">
        <v>74</v>
      </c>
      <c r="E29" s="2">
        <v>600.19000000000005</v>
      </c>
      <c r="F29" s="12">
        <v>14</v>
      </c>
      <c r="G29" s="2">
        <f t="shared" si="0"/>
        <v>42.87</v>
      </c>
    </row>
    <row r="30" spans="1:7" ht="57" x14ac:dyDescent="0.2">
      <c r="A30" s="14" t="s">
        <v>75</v>
      </c>
      <c r="B30" s="16" t="s">
        <v>72</v>
      </c>
      <c r="C30" s="11" t="s">
        <v>73</v>
      </c>
      <c r="D30" s="12" t="s">
        <v>74</v>
      </c>
      <c r="E30" s="2">
        <v>600.19000000000005</v>
      </c>
      <c r="F30" s="12">
        <v>14</v>
      </c>
      <c r="G30" s="2">
        <f t="shared" si="0"/>
        <v>42.87</v>
      </c>
    </row>
    <row r="31" spans="1:7" ht="57" x14ac:dyDescent="0.2">
      <c r="A31" s="14" t="s">
        <v>76</v>
      </c>
      <c r="B31" s="16" t="s">
        <v>72</v>
      </c>
      <c r="C31" s="11" t="s">
        <v>73</v>
      </c>
      <c r="D31" s="12" t="s">
        <v>74</v>
      </c>
      <c r="E31" s="2">
        <v>448</v>
      </c>
      <c r="F31" s="12">
        <v>10</v>
      </c>
      <c r="G31" s="2">
        <f t="shared" si="0"/>
        <v>44.8</v>
      </c>
    </row>
    <row r="32" spans="1:7" ht="57" x14ac:dyDescent="0.2">
      <c r="A32" s="14" t="s">
        <v>77</v>
      </c>
      <c r="B32" s="16" t="s">
        <v>72</v>
      </c>
      <c r="C32" s="11" t="s">
        <v>73</v>
      </c>
      <c r="D32" s="12" t="s">
        <v>74</v>
      </c>
      <c r="E32" s="2">
        <v>448</v>
      </c>
      <c r="F32" s="12">
        <v>10</v>
      </c>
      <c r="G32" s="2">
        <f t="shared" si="0"/>
        <v>44.8</v>
      </c>
    </row>
    <row r="33" spans="1:7" ht="57" x14ac:dyDescent="0.2">
      <c r="A33" s="14" t="s">
        <v>78</v>
      </c>
      <c r="B33" s="16" t="s">
        <v>72</v>
      </c>
      <c r="C33" s="11" t="s">
        <v>73</v>
      </c>
      <c r="D33" s="12" t="s">
        <v>74</v>
      </c>
      <c r="E33" s="2">
        <v>224</v>
      </c>
      <c r="F33" s="12">
        <v>5</v>
      </c>
      <c r="G33" s="2">
        <f t="shared" si="0"/>
        <v>44.8</v>
      </c>
    </row>
    <row r="34" spans="1:7" ht="57" x14ac:dyDescent="0.2">
      <c r="A34" s="14" t="s">
        <v>79</v>
      </c>
      <c r="B34" s="16" t="s">
        <v>72</v>
      </c>
      <c r="C34" s="11" t="s">
        <v>73</v>
      </c>
      <c r="D34" s="12" t="s">
        <v>74</v>
      </c>
      <c r="E34" s="2">
        <v>313.60000000000002</v>
      </c>
      <c r="F34" s="12">
        <v>7</v>
      </c>
      <c r="G34" s="2">
        <f t="shared" si="0"/>
        <v>44.8</v>
      </c>
    </row>
    <row r="35" spans="1:7" ht="42.75" x14ac:dyDescent="0.2">
      <c r="A35" s="14" t="s">
        <v>66</v>
      </c>
      <c r="B35" s="16" t="s">
        <v>63</v>
      </c>
      <c r="C35" s="11" t="s">
        <v>64</v>
      </c>
      <c r="D35" s="12" t="s">
        <v>80</v>
      </c>
      <c r="E35" s="2">
        <v>435.47</v>
      </c>
      <c r="F35" s="12">
        <v>10</v>
      </c>
      <c r="G35" s="2">
        <f t="shared" si="0"/>
        <v>43.54</v>
      </c>
    </row>
    <row r="36" spans="1:7" ht="42.75" x14ac:dyDescent="0.2">
      <c r="A36" s="14" t="s">
        <v>62</v>
      </c>
      <c r="B36" s="16" t="s">
        <v>63</v>
      </c>
      <c r="C36" s="11" t="s">
        <v>64</v>
      </c>
      <c r="D36" s="12" t="s">
        <v>80</v>
      </c>
      <c r="E36" s="2">
        <v>218</v>
      </c>
      <c r="F36" s="12">
        <v>5</v>
      </c>
      <c r="G36" s="2">
        <f t="shared" si="0"/>
        <v>43.6</v>
      </c>
    </row>
    <row r="37" spans="1:7" ht="85.5" x14ac:dyDescent="0.2">
      <c r="A37" s="14" t="s">
        <v>81</v>
      </c>
      <c r="B37" s="17" t="s">
        <v>82</v>
      </c>
      <c r="C37" s="11" t="s">
        <v>44</v>
      </c>
      <c r="D37" s="17" t="s">
        <v>83</v>
      </c>
      <c r="E37" s="2">
        <v>466.83</v>
      </c>
      <c r="F37" s="12">
        <v>10</v>
      </c>
      <c r="G37" s="2">
        <f t="shared" si="0"/>
        <v>46.68</v>
      </c>
    </row>
    <row r="38" spans="1:7" ht="57" x14ac:dyDescent="0.2">
      <c r="A38" s="14" t="s">
        <v>76</v>
      </c>
      <c r="B38" s="17" t="s">
        <v>84</v>
      </c>
      <c r="C38" s="17" t="s">
        <v>44</v>
      </c>
      <c r="D38" s="18" t="s">
        <v>85</v>
      </c>
      <c r="E38" s="19">
        <v>491.92</v>
      </c>
      <c r="F38" s="12">
        <v>10</v>
      </c>
      <c r="G38" s="2">
        <f t="shared" si="0"/>
        <v>49.19</v>
      </c>
    </row>
    <row r="39" spans="1:7" ht="42.75" x14ac:dyDescent="0.2">
      <c r="A39" s="14" t="s">
        <v>86</v>
      </c>
      <c r="B39" s="17" t="s">
        <v>87</v>
      </c>
      <c r="C39" s="17" t="s">
        <v>44</v>
      </c>
      <c r="D39" s="18" t="s">
        <v>85</v>
      </c>
      <c r="E39" s="19">
        <v>245.96</v>
      </c>
      <c r="F39" s="12">
        <v>5</v>
      </c>
      <c r="G39" s="2">
        <f t="shared" si="0"/>
        <v>49.19</v>
      </c>
    </row>
    <row r="40" spans="1:7" ht="85.5" x14ac:dyDescent="0.2">
      <c r="A40" s="14" t="s">
        <v>88</v>
      </c>
      <c r="B40" s="16" t="s">
        <v>35</v>
      </c>
      <c r="C40" s="11" t="s">
        <v>89</v>
      </c>
      <c r="D40" s="12" t="s">
        <v>90</v>
      </c>
      <c r="E40" s="2">
        <v>2459.6</v>
      </c>
      <c r="F40" s="12">
        <v>50</v>
      </c>
      <c r="G40" s="2">
        <f t="shared" si="0"/>
        <v>49.19</v>
      </c>
    </row>
    <row r="41" spans="1:7" ht="85.5" x14ac:dyDescent="0.2">
      <c r="A41" s="14" t="s">
        <v>91</v>
      </c>
      <c r="B41" s="16" t="s">
        <v>35</v>
      </c>
      <c r="C41" s="11" t="s">
        <v>89</v>
      </c>
      <c r="D41" s="12" t="s">
        <v>90</v>
      </c>
      <c r="E41" s="2">
        <v>1967.68</v>
      </c>
      <c r="F41" s="12">
        <v>40</v>
      </c>
      <c r="G41" s="2">
        <f t="shared" si="0"/>
        <v>49.19</v>
      </c>
    </row>
    <row r="42" spans="1:7" ht="85.5" x14ac:dyDescent="0.2">
      <c r="A42" s="14" t="s">
        <v>92</v>
      </c>
      <c r="B42" s="16" t="s">
        <v>35</v>
      </c>
      <c r="C42" s="11" t="s">
        <v>89</v>
      </c>
      <c r="D42" s="12" t="s">
        <v>90</v>
      </c>
      <c r="E42" s="2">
        <v>1475.76</v>
      </c>
      <c r="F42" s="12">
        <v>30</v>
      </c>
      <c r="G42" s="2">
        <f t="shared" si="0"/>
        <v>49.19</v>
      </c>
    </row>
    <row r="43" spans="1:7" ht="85.5" x14ac:dyDescent="0.2">
      <c r="A43" s="14" t="s">
        <v>93</v>
      </c>
      <c r="B43" s="16" t="s">
        <v>35</v>
      </c>
      <c r="C43" s="11" t="s">
        <v>89</v>
      </c>
      <c r="D43" s="12" t="s">
        <v>90</v>
      </c>
      <c r="E43" s="2">
        <v>983.84</v>
      </c>
      <c r="F43" s="12">
        <v>20</v>
      </c>
      <c r="G43" s="2">
        <f t="shared" si="0"/>
        <v>49.19</v>
      </c>
    </row>
    <row r="44" spans="1:7" ht="85.5" x14ac:dyDescent="0.2">
      <c r="A44" s="14" t="s">
        <v>94</v>
      </c>
      <c r="B44" s="16" t="s">
        <v>35</v>
      </c>
      <c r="C44" s="11" t="s">
        <v>89</v>
      </c>
      <c r="D44" s="12" t="s">
        <v>90</v>
      </c>
      <c r="E44" s="2">
        <v>491.92</v>
      </c>
      <c r="F44" s="12">
        <v>10</v>
      </c>
      <c r="G44" s="2">
        <f t="shared" si="0"/>
        <v>49.19</v>
      </c>
    </row>
    <row r="45" spans="1:7" ht="85.5" x14ac:dyDescent="0.2">
      <c r="A45" s="14" t="s">
        <v>95</v>
      </c>
      <c r="B45" s="16" t="s">
        <v>35</v>
      </c>
      <c r="C45" s="11" t="s">
        <v>89</v>
      </c>
      <c r="D45" s="12" t="s">
        <v>90</v>
      </c>
      <c r="E45" s="2">
        <v>1229.8</v>
      </c>
      <c r="F45" s="12">
        <v>25</v>
      </c>
      <c r="G45" s="2">
        <f t="shared" si="0"/>
        <v>49.19</v>
      </c>
    </row>
    <row r="46" spans="1:7" ht="85.5" x14ac:dyDescent="0.2">
      <c r="A46" s="14" t="s">
        <v>96</v>
      </c>
      <c r="B46" s="16" t="s">
        <v>35</v>
      </c>
      <c r="C46" s="11" t="s">
        <v>89</v>
      </c>
      <c r="D46" s="12" t="s">
        <v>90</v>
      </c>
      <c r="E46" s="2">
        <v>737.88</v>
      </c>
      <c r="F46" s="12">
        <v>15</v>
      </c>
      <c r="G46" s="2">
        <f t="shared" si="0"/>
        <v>49.19</v>
      </c>
    </row>
    <row r="47" spans="1:7" ht="85.5" x14ac:dyDescent="0.2">
      <c r="A47" s="14" t="s">
        <v>52</v>
      </c>
      <c r="B47" s="16" t="s">
        <v>35</v>
      </c>
      <c r="C47" s="11" t="s">
        <v>89</v>
      </c>
      <c r="D47" s="12" t="s">
        <v>90</v>
      </c>
      <c r="E47" s="2">
        <v>245.96</v>
      </c>
      <c r="F47" s="12">
        <v>5</v>
      </c>
      <c r="G47" s="2">
        <f t="shared" si="0"/>
        <v>49.19</v>
      </c>
    </row>
    <row r="48" spans="1:7" ht="42.75" x14ac:dyDescent="0.2">
      <c r="A48" s="14" t="s">
        <v>77</v>
      </c>
      <c r="B48" s="16" t="s">
        <v>97</v>
      </c>
      <c r="C48" s="11" t="s">
        <v>98</v>
      </c>
      <c r="D48" s="12" t="s">
        <v>99</v>
      </c>
      <c r="E48" s="2">
        <v>491.92</v>
      </c>
      <c r="F48" s="12">
        <v>10</v>
      </c>
      <c r="G48" s="2">
        <f t="shared" si="0"/>
        <v>49.19</v>
      </c>
    </row>
    <row r="49" spans="1:24" ht="42.75" x14ac:dyDescent="0.2">
      <c r="A49" s="14" t="s">
        <v>78</v>
      </c>
      <c r="B49" s="16" t="s">
        <v>97</v>
      </c>
      <c r="C49" s="11" t="s">
        <v>98</v>
      </c>
      <c r="D49" s="12" t="s">
        <v>99</v>
      </c>
      <c r="E49" s="2">
        <v>245.96</v>
      </c>
      <c r="F49" s="12">
        <v>5</v>
      </c>
      <c r="G49" s="2">
        <f t="shared" si="0"/>
        <v>49.19</v>
      </c>
    </row>
    <row r="50" spans="1:24" ht="42.75" x14ac:dyDescent="0.2">
      <c r="A50" s="20" t="s">
        <v>100</v>
      </c>
      <c r="B50" s="16" t="s">
        <v>36</v>
      </c>
      <c r="C50" s="11" t="s">
        <v>44</v>
      </c>
      <c r="D50" s="12" t="s">
        <v>101</v>
      </c>
      <c r="E50" s="2">
        <v>2459.6</v>
      </c>
      <c r="F50" s="12">
        <v>50</v>
      </c>
      <c r="G50" s="2">
        <f t="shared" si="0"/>
        <v>49.19</v>
      </c>
    </row>
    <row r="51" spans="1:24" ht="42.75" x14ac:dyDescent="0.2">
      <c r="A51" s="20" t="s">
        <v>102</v>
      </c>
      <c r="B51" s="16" t="s">
        <v>36</v>
      </c>
      <c r="C51" s="11" t="s">
        <v>44</v>
      </c>
      <c r="D51" s="12" t="s">
        <v>101</v>
      </c>
      <c r="E51" s="2">
        <v>491.92</v>
      </c>
      <c r="F51" s="12">
        <v>10</v>
      </c>
      <c r="G51" s="2">
        <f t="shared" si="0"/>
        <v>49.19</v>
      </c>
    </row>
    <row r="52" spans="1:24" ht="42.75" x14ac:dyDescent="0.2">
      <c r="A52" s="20" t="s">
        <v>103</v>
      </c>
      <c r="B52" s="16" t="s">
        <v>36</v>
      </c>
      <c r="C52" s="11" t="s">
        <v>44</v>
      </c>
      <c r="D52" s="12" t="s">
        <v>101</v>
      </c>
      <c r="E52" s="2">
        <v>983.84</v>
      </c>
      <c r="F52" s="12">
        <v>20</v>
      </c>
      <c r="G52" s="2">
        <f t="shared" si="0"/>
        <v>49.19</v>
      </c>
    </row>
    <row r="53" spans="1:24" ht="42.75" x14ac:dyDescent="0.2">
      <c r="A53" s="14" t="s">
        <v>59</v>
      </c>
      <c r="B53" s="16" t="s">
        <v>104</v>
      </c>
      <c r="C53" s="11" t="s">
        <v>44</v>
      </c>
      <c r="D53" s="12" t="s">
        <v>105</v>
      </c>
      <c r="E53" s="2">
        <v>491.92</v>
      </c>
      <c r="F53" s="12">
        <v>10</v>
      </c>
      <c r="G53" s="2">
        <f t="shared" si="0"/>
        <v>49.19</v>
      </c>
    </row>
    <row r="54" spans="1:24" ht="42.75" x14ac:dyDescent="0.2">
      <c r="A54" s="14" t="s">
        <v>61</v>
      </c>
      <c r="B54" s="16" t="s">
        <v>97</v>
      </c>
      <c r="C54" s="11" t="s">
        <v>98</v>
      </c>
      <c r="D54" s="12" t="s">
        <v>106</v>
      </c>
      <c r="E54" s="2">
        <v>245.96</v>
      </c>
      <c r="F54" s="12">
        <v>5</v>
      </c>
      <c r="G54" s="2">
        <f t="shared" si="0"/>
        <v>49.19</v>
      </c>
    </row>
    <row r="55" spans="1:24" ht="42.75" x14ac:dyDescent="0.2">
      <c r="A55" s="14" t="s">
        <v>107</v>
      </c>
      <c r="B55" s="16" t="s">
        <v>97</v>
      </c>
      <c r="C55" s="11" t="s">
        <v>98</v>
      </c>
      <c r="D55" s="12" t="s">
        <v>106</v>
      </c>
      <c r="E55" s="2">
        <v>491.92</v>
      </c>
      <c r="F55" s="12">
        <v>10</v>
      </c>
      <c r="G55" s="2">
        <f t="shared" si="0"/>
        <v>49.19</v>
      </c>
    </row>
    <row r="56" spans="1:24" ht="71.25" x14ac:dyDescent="0.2">
      <c r="A56" s="14" t="s">
        <v>61</v>
      </c>
      <c r="B56" s="16" t="s">
        <v>108</v>
      </c>
      <c r="C56" s="11" t="s">
        <v>109</v>
      </c>
      <c r="D56" s="12" t="s">
        <v>110</v>
      </c>
      <c r="E56" s="2">
        <v>245.96</v>
      </c>
      <c r="F56" s="12">
        <v>5</v>
      </c>
      <c r="G56" s="2">
        <f t="shared" si="0"/>
        <v>49.19</v>
      </c>
    </row>
    <row r="57" spans="1:24" ht="71.25" x14ac:dyDescent="0.2">
      <c r="A57" s="14" t="s">
        <v>107</v>
      </c>
      <c r="B57" s="16" t="s">
        <v>108</v>
      </c>
      <c r="C57" s="11" t="s">
        <v>109</v>
      </c>
      <c r="D57" s="12" t="s">
        <v>110</v>
      </c>
      <c r="E57" s="2">
        <v>491.92</v>
      </c>
      <c r="F57" s="12">
        <v>10</v>
      </c>
      <c r="G57" s="2">
        <f t="shared" si="0"/>
        <v>49.19</v>
      </c>
    </row>
    <row r="58" spans="1:24" ht="57" x14ac:dyDescent="0.2">
      <c r="A58" s="14" t="s">
        <v>61</v>
      </c>
      <c r="B58" s="16" t="s">
        <v>111</v>
      </c>
      <c r="C58" s="11" t="s">
        <v>44</v>
      </c>
      <c r="D58" s="12" t="s">
        <v>112</v>
      </c>
      <c r="E58" s="2">
        <v>245.96</v>
      </c>
      <c r="F58" s="12">
        <v>5</v>
      </c>
      <c r="G58" s="2">
        <f t="shared" si="0"/>
        <v>49.19</v>
      </c>
    </row>
    <row r="59" spans="1:24" ht="57" x14ac:dyDescent="0.2">
      <c r="A59" s="14" t="s">
        <v>59</v>
      </c>
      <c r="B59" s="16" t="s">
        <v>111</v>
      </c>
      <c r="C59" s="11" t="s">
        <v>44</v>
      </c>
      <c r="D59" s="12" t="s">
        <v>112</v>
      </c>
      <c r="E59" s="2">
        <v>491.92</v>
      </c>
      <c r="F59" s="12">
        <v>10</v>
      </c>
      <c r="G59" s="2">
        <f t="shared" si="0"/>
        <v>49.19</v>
      </c>
    </row>
    <row r="60" spans="1:24" ht="57" x14ac:dyDescent="0.2">
      <c r="A60" s="14" t="s">
        <v>107</v>
      </c>
      <c r="B60" s="16" t="s">
        <v>111</v>
      </c>
      <c r="C60" s="11" t="s">
        <v>44</v>
      </c>
      <c r="D60" s="12" t="s">
        <v>112</v>
      </c>
      <c r="E60" s="2">
        <v>491.92</v>
      </c>
      <c r="F60" s="12">
        <v>10</v>
      </c>
      <c r="G60" s="2">
        <f t="shared" si="0"/>
        <v>49.19</v>
      </c>
    </row>
    <row r="61" spans="1:24" x14ac:dyDescent="0.2">
      <c r="A61" s="36" t="s">
        <v>121</v>
      </c>
      <c r="B61" s="36"/>
      <c r="C61" s="36"/>
      <c r="D61" s="36"/>
      <c r="E61" s="36"/>
      <c r="F61" s="36"/>
      <c r="G61" s="6">
        <f>MIN(G12:G60)</f>
        <v>18.18</v>
      </c>
    </row>
    <row r="62" spans="1:24" x14ac:dyDescent="0.2">
      <c r="A62" s="40" t="s">
        <v>122</v>
      </c>
      <c r="B62" s="40"/>
      <c r="C62" s="40"/>
      <c r="D62" s="40"/>
      <c r="E62" s="40"/>
      <c r="F62" s="40"/>
      <c r="G62" s="40"/>
    </row>
    <row r="63" spans="1:24" s="22" customFormat="1" ht="45" customHeight="1" x14ac:dyDescent="0.25">
      <c r="A63" s="32" t="s">
        <v>225</v>
      </c>
      <c r="B63" s="25" t="s">
        <v>124</v>
      </c>
      <c r="C63" s="11" t="s">
        <v>125</v>
      </c>
      <c r="D63" s="12" t="s">
        <v>126</v>
      </c>
      <c r="E63" s="2">
        <v>29.13</v>
      </c>
      <c r="F63" s="12">
        <v>2.5</v>
      </c>
      <c r="G63" s="8">
        <f t="shared" ref="G63:G148" si="1">ROUNDDOWN(E63/F63,2)</f>
        <v>11.65</v>
      </c>
      <c r="H63" s="21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1:24" s="22" customFormat="1" ht="45" customHeight="1" x14ac:dyDescent="0.25">
      <c r="A64" s="32" t="s">
        <v>127</v>
      </c>
      <c r="B64" s="25" t="s">
        <v>128</v>
      </c>
      <c r="C64" s="11" t="s">
        <v>129</v>
      </c>
      <c r="D64" s="12" t="s">
        <v>130</v>
      </c>
      <c r="E64" s="2">
        <v>116.71</v>
      </c>
      <c r="F64" s="12">
        <v>2.5</v>
      </c>
      <c r="G64" s="8">
        <f t="shared" si="1"/>
        <v>46.68</v>
      </c>
      <c r="H64" s="21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1:24" s="22" customFormat="1" ht="45" customHeight="1" x14ac:dyDescent="0.25">
      <c r="A65" s="1" t="s">
        <v>131</v>
      </c>
      <c r="B65" s="25" t="s">
        <v>128</v>
      </c>
      <c r="C65" s="11" t="s">
        <v>129</v>
      </c>
      <c r="D65" s="12" t="s">
        <v>130</v>
      </c>
      <c r="E65" s="2">
        <v>245.96</v>
      </c>
      <c r="F65" s="12">
        <v>5</v>
      </c>
      <c r="G65" s="8">
        <f t="shared" si="1"/>
        <v>49.19</v>
      </c>
      <c r="H65" s="21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1:24" s="22" customFormat="1" ht="45" customHeight="1" x14ac:dyDescent="0.25">
      <c r="A66" s="1" t="s">
        <v>127</v>
      </c>
      <c r="B66" s="25" t="s">
        <v>132</v>
      </c>
      <c r="C66" s="11" t="s">
        <v>129</v>
      </c>
      <c r="D66" s="12" t="s">
        <v>130</v>
      </c>
      <c r="E66" s="2">
        <v>122.98</v>
      </c>
      <c r="F66" s="12">
        <v>2.5</v>
      </c>
      <c r="G66" s="8">
        <f t="shared" si="1"/>
        <v>49.19</v>
      </c>
      <c r="H66" s="21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1:24" s="22" customFormat="1" ht="45" customHeight="1" x14ac:dyDescent="0.25">
      <c r="A67" s="1" t="s">
        <v>131</v>
      </c>
      <c r="B67" s="25" t="s">
        <v>132</v>
      </c>
      <c r="C67" s="11" t="s">
        <v>129</v>
      </c>
      <c r="D67" s="12" t="s">
        <v>130</v>
      </c>
      <c r="E67" s="2">
        <v>245.96</v>
      </c>
      <c r="F67" s="12">
        <v>5</v>
      </c>
      <c r="G67" s="8">
        <f t="shared" si="1"/>
        <v>49.19</v>
      </c>
      <c r="H67" s="21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1:24" s="22" customFormat="1" ht="45" customHeight="1" x14ac:dyDescent="0.25">
      <c r="A68" s="1" t="s">
        <v>133</v>
      </c>
      <c r="B68" s="25" t="s">
        <v>87</v>
      </c>
      <c r="C68" s="11" t="s">
        <v>44</v>
      </c>
      <c r="D68" s="12" t="s">
        <v>85</v>
      </c>
      <c r="E68" s="2">
        <v>122.98</v>
      </c>
      <c r="F68" s="12">
        <v>2.5</v>
      </c>
      <c r="G68" s="8">
        <f t="shared" si="1"/>
        <v>49.19</v>
      </c>
      <c r="H68" s="21"/>
      <c r="I68" s="24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1:24" s="22" customFormat="1" ht="45" customHeight="1" x14ac:dyDescent="0.25">
      <c r="A69" s="1" t="s">
        <v>131</v>
      </c>
      <c r="B69" s="25" t="s">
        <v>87</v>
      </c>
      <c r="C69" s="11" t="s">
        <v>44</v>
      </c>
      <c r="D69" s="12" t="s">
        <v>85</v>
      </c>
      <c r="E69" s="2">
        <v>245.96</v>
      </c>
      <c r="F69" s="12">
        <v>5</v>
      </c>
      <c r="G69" s="8">
        <f t="shared" si="1"/>
        <v>49.19</v>
      </c>
      <c r="H69" s="21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1:24" s="22" customFormat="1" ht="45" customHeight="1" x14ac:dyDescent="0.25">
      <c r="A70" s="1" t="s">
        <v>131</v>
      </c>
      <c r="B70" s="25" t="s">
        <v>134</v>
      </c>
      <c r="C70" s="11" t="s">
        <v>44</v>
      </c>
      <c r="D70" s="12" t="s">
        <v>135</v>
      </c>
      <c r="E70" s="2">
        <v>245.96</v>
      </c>
      <c r="F70" s="12">
        <v>5</v>
      </c>
      <c r="G70" s="8">
        <f t="shared" si="1"/>
        <v>49.19</v>
      </c>
      <c r="H70" s="21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1:24" s="22" customFormat="1" ht="45" customHeight="1" x14ac:dyDescent="0.25">
      <c r="A71" s="1" t="s">
        <v>127</v>
      </c>
      <c r="B71" s="25" t="s">
        <v>134</v>
      </c>
      <c r="C71" s="11" t="s">
        <v>44</v>
      </c>
      <c r="D71" s="12" t="s">
        <v>135</v>
      </c>
      <c r="E71" s="2">
        <v>122.98</v>
      </c>
      <c r="F71" s="12">
        <v>2.5</v>
      </c>
      <c r="G71" s="8">
        <f t="shared" si="1"/>
        <v>49.19</v>
      </c>
      <c r="H71" s="21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1:24" s="22" customFormat="1" ht="45" customHeight="1" x14ac:dyDescent="0.25">
      <c r="A72" s="1" t="s">
        <v>127</v>
      </c>
      <c r="B72" s="25" t="s">
        <v>136</v>
      </c>
      <c r="C72" s="11" t="s">
        <v>44</v>
      </c>
      <c r="D72" s="12" t="s">
        <v>137</v>
      </c>
      <c r="E72" s="2">
        <v>122.98</v>
      </c>
      <c r="F72" s="12">
        <v>2.5</v>
      </c>
      <c r="G72" s="8">
        <f t="shared" si="1"/>
        <v>49.19</v>
      </c>
      <c r="H72" s="21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1:24" s="22" customFormat="1" ht="45" customHeight="1" x14ac:dyDescent="0.25">
      <c r="A73" s="1" t="s">
        <v>131</v>
      </c>
      <c r="B73" s="25" t="s">
        <v>136</v>
      </c>
      <c r="C73" s="11" t="s">
        <v>44</v>
      </c>
      <c r="D73" s="12" t="s">
        <v>137</v>
      </c>
      <c r="E73" s="2">
        <v>245.96</v>
      </c>
      <c r="F73" s="12">
        <v>5</v>
      </c>
      <c r="G73" s="8">
        <f t="shared" si="1"/>
        <v>49.19</v>
      </c>
      <c r="H73" s="21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1:24" s="22" customFormat="1" ht="45" customHeight="1" x14ac:dyDescent="0.25">
      <c r="A74" s="1" t="s">
        <v>138</v>
      </c>
      <c r="B74" s="25" t="s">
        <v>139</v>
      </c>
      <c r="C74" s="11" t="s">
        <v>140</v>
      </c>
      <c r="D74" s="12" t="s">
        <v>141</v>
      </c>
      <c r="E74" s="2">
        <v>163.38999999999999</v>
      </c>
      <c r="F74" s="12">
        <v>3.5</v>
      </c>
      <c r="G74" s="8">
        <f t="shared" si="1"/>
        <v>46.68</v>
      </c>
      <c r="H74" s="21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1:24" s="22" customFormat="1" ht="45" customHeight="1" x14ac:dyDescent="0.25">
      <c r="A75" s="1" t="s">
        <v>142</v>
      </c>
      <c r="B75" s="25" t="s">
        <v>143</v>
      </c>
      <c r="C75" s="11" t="s">
        <v>44</v>
      </c>
      <c r="D75" s="12" t="s">
        <v>90</v>
      </c>
      <c r="E75" s="2">
        <v>737.88</v>
      </c>
      <c r="F75" s="12">
        <v>15</v>
      </c>
      <c r="G75" s="8">
        <f t="shared" si="1"/>
        <v>49.19</v>
      </c>
      <c r="H75" s="21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1:24" s="22" customFormat="1" ht="45" customHeight="1" x14ac:dyDescent="0.25">
      <c r="A76" s="1" t="s">
        <v>144</v>
      </c>
      <c r="B76" s="25" t="s">
        <v>143</v>
      </c>
      <c r="C76" s="11" t="s">
        <v>44</v>
      </c>
      <c r="D76" s="12" t="s">
        <v>90</v>
      </c>
      <c r="E76" s="2">
        <v>368.94</v>
      </c>
      <c r="F76" s="12">
        <v>7.5</v>
      </c>
      <c r="G76" s="8">
        <f t="shared" si="1"/>
        <v>49.19</v>
      </c>
      <c r="H76" s="21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1:24" s="22" customFormat="1" ht="45" customHeight="1" x14ac:dyDescent="0.25">
      <c r="A77" s="1" t="s">
        <v>145</v>
      </c>
      <c r="B77" s="25" t="s">
        <v>143</v>
      </c>
      <c r="C77" s="11" t="s">
        <v>44</v>
      </c>
      <c r="D77" s="12" t="s">
        <v>90</v>
      </c>
      <c r="E77" s="2">
        <v>983.84</v>
      </c>
      <c r="F77" s="12">
        <v>20</v>
      </c>
      <c r="G77" s="8">
        <f t="shared" si="1"/>
        <v>49.19</v>
      </c>
      <c r="H77" s="21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</row>
    <row r="78" spans="1:24" s="22" customFormat="1" ht="45" customHeight="1" x14ac:dyDescent="0.25">
      <c r="A78" s="1" t="s">
        <v>146</v>
      </c>
      <c r="B78" s="25" t="s">
        <v>143</v>
      </c>
      <c r="C78" s="11" t="s">
        <v>44</v>
      </c>
      <c r="D78" s="12" t="s">
        <v>90</v>
      </c>
      <c r="E78" s="2">
        <v>245.96</v>
      </c>
      <c r="F78" s="12">
        <v>5</v>
      </c>
      <c r="G78" s="8">
        <f t="shared" si="1"/>
        <v>49.19</v>
      </c>
      <c r="H78" s="21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</row>
    <row r="79" spans="1:24" s="22" customFormat="1" ht="45" customHeight="1" x14ac:dyDescent="0.25">
      <c r="A79" s="1" t="s">
        <v>147</v>
      </c>
      <c r="B79" s="25" t="s">
        <v>143</v>
      </c>
      <c r="C79" s="11" t="s">
        <v>44</v>
      </c>
      <c r="D79" s="12" t="s">
        <v>90</v>
      </c>
      <c r="E79" s="2">
        <v>614.9</v>
      </c>
      <c r="F79" s="12">
        <v>12.5</v>
      </c>
      <c r="G79" s="8">
        <f t="shared" si="1"/>
        <v>49.19</v>
      </c>
      <c r="H79" s="21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</row>
    <row r="80" spans="1:24" s="22" customFormat="1" ht="45" customHeight="1" x14ac:dyDescent="0.25">
      <c r="A80" s="1" t="s">
        <v>148</v>
      </c>
      <c r="B80" s="25" t="s">
        <v>143</v>
      </c>
      <c r="C80" s="11" t="s">
        <v>44</v>
      </c>
      <c r="D80" s="12" t="s">
        <v>90</v>
      </c>
      <c r="E80" s="2">
        <v>491.92</v>
      </c>
      <c r="F80" s="12">
        <v>10</v>
      </c>
      <c r="G80" s="8">
        <f t="shared" si="1"/>
        <v>49.19</v>
      </c>
      <c r="H80" s="21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</row>
    <row r="81" spans="1:24" s="22" customFormat="1" ht="45" customHeight="1" x14ac:dyDescent="0.25">
      <c r="A81" s="1" t="s">
        <v>149</v>
      </c>
      <c r="B81" s="25" t="s">
        <v>143</v>
      </c>
      <c r="C81" s="11" t="s">
        <v>44</v>
      </c>
      <c r="D81" s="12" t="s">
        <v>90</v>
      </c>
      <c r="E81" s="2">
        <v>122.98</v>
      </c>
      <c r="F81" s="12">
        <v>2.5</v>
      </c>
      <c r="G81" s="8">
        <f t="shared" si="1"/>
        <v>49.19</v>
      </c>
      <c r="H81" s="21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1:24" s="22" customFormat="1" ht="45" customHeight="1" x14ac:dyDescent="0.25">
      <c r="A82" s="1" t="s">
        <v>150</v>
      </c>
      <c r="B82" s="25" t="s">
        <v>143</v>
      </c>
      <c r="C82" s="11" t="s">
        <v>44</v>
      </c>
      <c r="D82" s="12" t="s">
        <v>90</v>
      </c>
      <c r="E82" s="2">
        <v>1229.8</v>
      </c>
      <c r="F82" s="12">
        <v>25</v>
      </c>
      <c r="G82" s="8">
        <f t="shared" si="1"/>
        <v>49.19</v>
      </c>
      <c r="H82" s="21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</row>
    <row r="83" spans="1:24" s="22" customFormat="1" ht="45" customHeight="1" x14ac:dyDescent="0.25">
      <c r="A83" s="1" t="s">
        <v>151</v>
      </c>
      <c r="B83" s="25" t="s">
        <v>152</v>
      </c>
      <c r="C83" s="11" t="s">
        <v>153</v>
      </c>
      <c r="D83" s="12" t="s">
        <v>154</v>
      </c>
      <c r="E83" s="2">
        <v>105.65</v>
      </c>
      <c r="F83" s="12">
        <v>2.5</v>
      </c>
      <c r="G83" s="8">
        <f t="shared" si="1"/>
        <v>42.26</v>
      </c>
      <c r="H83" s="21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</row>
    <row r="84" spans="1:24" s="22" customFormat="1" ht="45" customHeight="1" x14ac:dyDescent="0.25">
      <c r="A84" s="1" t="s">
        <v>131</v>
      </c>
      <c r="B84" s="25" t="s">
        <v>97</v>
      </c>
      <c r="C84" s="11" t="s">
        <v>98</v>
      </c>
      <c r="D84" s="12" t="s">
        <v>99</v>
      </c>
      <c r="E84" s="2">
        <v>245.96</v>
      </c>
      <c r="F84" s="12">
        <v>5</v>
      </c>
      <c r="G84" s="8">
        <f t="shared" si="1"/>
        <v>49.19</v>
      </c>
      <c r="H84" s="21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</row>
    <row r="85" spans="1:24" s="22" customFormat="1" ht="45" customHeight="1" x14ac:dyDescent="0.25">
      <c r="A85" s="1" t="s">
        <v>155</v>
      </c>
      <c r="B85" s="25" t="s">
        <v>97</v>
      </c>
      <c r="C85" s="11" t="s">
        <v>98</v>
      </c>
      <c r="D85" s="12" t="s">
        <v>99</v>
      </c>
      <c r="E85" s="2">
        <v>122.98</v>
      </c>
      <c r="F85" s="12">
        <v>2.5</v>
      </c>
      <c r="G85" s="8">
        <f t="shared" si="1"/>
        <v>49.19</v>
      </c>
      <c r="H85" s="21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</row>
    <row r="86" spans="1:24" s="22" customFormat="1" ht="45" customHeight="1" x14ac:dyDescent="0.25">
      <c r="A86" s="1" t="s">
        <v>156</v>
      </c>
      <c r="B86" s="25" t="s">
        <v>97</v>
      </c>
      <c r="C86" s="11" t="s">
        <v>98</v>
      </c>
      <c r="D86" s="12" t="s">
        <v>99</v>
      </c>
      <c r="E86" s="2">
        <v>245.96</v>
      </c>
      <c r="F86" s="12">
        <v>5</v>
      </c>
      <c r="G86" s="8">
        <f t="shared" si="1"/>
        <v>49.19</v>
      </c>
      <c r="H86" s="21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</row>
    <row r="87" spans="1:24" s="22" customFormat="1" ht="45" customHeight="1" x14ac:dyDescent="0.25">
      <c r="A87" s="1" t="s">
        <v>157</v>
      </c>
      <c r="B87" s="25" t="s">
        <v>158</v>
      </c>
      <c r="C87" s="11" t="s">
        <v>159</v>
      </c>
      <c r="D87" s="12" t="s">
        <v>160</v>
      </c>
      <c r="E87" s="2">
        <v>120.96</v>
      </c>
      <c r="F87" s="12">
        <v>3.5</v>
      </c>
      <c r="G87" s="8">
        <f t="shared" si="1"/>
        <v>34.56</v>
      </c>
      <c r="H87" s="21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</row>
    <row r="88" spans="1:24" s="22" customFormat="1" ht="45" customHeight="1" x14ac:dyDescent="0.25">
      <c r="A88" s="1" t="s">
        <v>161</v>
      </c>
      <c r="B88" s="28" t="s">
        <v>162</v>
      </c>
      <c r="C88" s="11" t="s">
        <v>163</v>
      </c>
      <c r="D88" s="28" t="s">
        <v>83</v>
      </c>
      <c r="E88" s="2">
        <v>2334.16</v>
      </c>
      <c r="F88" s="12">
        <v>50</v>
      </c>
      <c r="G88" s="8">
        <f t="shared" si="1"/>
        <v>46.68</v>
      </c>
      <c r="H88" s="21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</row>
    <row r="89" spans="1:24" s="22" customFormat="1" ht="45" customHeight="1" x14ac:dyDescent="0.25">
      <c r="A89" s="1" t="s">
        <v>161</v>
      </c>
      <c r="B89" s="28" t="s">
        <v>162</v>
      </c>
      <c r="C89" s="28" t="s">
        <v>163</v>
      </c>
      <c r="D89" s="26" t="s">
        <v>83</v>
      </c>
      <c r="E89" s="27">
        <v>2334.16</v>
      </c>
      <c r="F89" s="12">
        <v>50</v>
      </c>
      <c r="G89" s="8">
        <f t="shared" si="1"/>
        <v>46.68</v>
      </c>
      <c r="H89" s="21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</row>
    <row r="90" spans="1:24" s="22" customFormat="1" ht="45" customHeight="1" x14ac:dyDescent="0.25">
      <c r="A90" s="1" t="s">
        <v>164</v>
      </c>
      <c r="B90" s="28" t="s">
        <v>165</v>
      </c>
      <c r="C90" s="28" t="s">
        <v>163</v>
      </c>
      <c r="D90" s="26" t="s">
        <v>83</v>
      </c>
      <c r="E90" s="27">
        <v>233.42</v>
      </c>
      <c r="F90" s="12">
        <v>5</v>
      </c>
      <c r="G90" s="8">
        <f t="shared" si="1"/>
        <v>46.68</v>
      </c>
      <c r="H90" s="21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</row>
    <row r="91" spans="1:24" s="22" customFormat="1" ht="45" customHeight="1" x14ac:dyDescent="0.25">
      <c r="A91" s="1" t="s">
        <v>166</v>
      </c>
      <c r="B91" s="25" t="s">
        <v>167</v>
      </c>
      <c r="C91" s="11" t="s">
        <v>168</v>
      </c>
      <c r="D91" s="12" t="s">
        <v>169</v>
      </c>
      <c r="E91" s="2">
        <v>583.54</v>
      </c>
      <c r="F91" s="12">
        <v>12.5</v>
      </c>
      <c r="G91" s="8">
        <f t="shared" si="1"/>
        <v>46.68</v>
      </c>
      <c r="H91" s="21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</row>
    <row r="92" spans="1:24" s="22" customFormat="1" ht="45" customHeight="1" x14ac:dyDescent="0.25">
      <c r="A92" s="1" t="s">
        <v>170</v>
      </c>
      <c r="B92" s="25" t="s">
        <v>167</v>
      </c>
      <c r="C92" s="11" t="s">
        <v>168</v>
      </c>
      <c r="D92" s="12" t="s">
        <v>169</v>
      </c>
      <c r="E92" s="2">
        <v>1167.08</v>
      </c>
      <c r="F92" s="12">
        <v>25</v>
      </c>
      <c r="G92" s="8">
        <f t="shared" si="1"/>
        <v>46.68</v>
      </c>
      <c r="H92" s="21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</row>
    <row r="93" spans="1:24" s="22" customFormat="1" ht="45" customHeight="1" x14ac:dyDescent="0.25">
      <c r="A93" s="1" t="s">
        <v>171</v>
      </c>
      <c r="B93" s="25" t="s">
        <v>172</v>
      </c>
      <c r="C93" s="11" t="s">
        <v>168</v>
      </c>
      <c r="D93" s="12" t="s">
        <v>169</v>
      </c>
      <c r="E93" s="2">
        <v>233.42</v>
      </c>
      <c r="F93" s="12">
        <v>5</v>
      </c>
      <c r="G93" s="8">
        <f t="shared" si="1"/>
        <v>46.68</v>
      </c>
      <c r="H93" s="21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</row>
    <row r="94" spans="1:24" s="22" customFormat="1" ht="45" customHeight="1" x14ac:dyDescent="0.25">
      <c r="A94" s="1" t="s">
        <v>173</v>
      </c>
      <c r="B94" s="25" t="s">
        <v>172</v>
      </c>
      <c r="C94" s="11" t="s">
        <v>168</v>
      </c>
      <c r="D94" s="12" t="s">
        <v>169</v>
      </c>
      <c r="E94" s="2">
        <v>103.14</v>
      </c>
      <c r="F94" s="12">
        <v>2.5</v>
      </c>
      <c r="G94" s="8">
        <f t="shared" si="1"/>
        <v>41.25</v>
      </c>
      <c r="H94" s="21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1:24" s="22" customFormat="1" ht="45" customHeight="1" x14ac:dyDescent="0.25">
      <c r="A95" s="1" t="s">
        <v>173</v>
      </c>
      <c r="B95" s="25" t="s">
        <v>174</v>
      </c>
      <c r="C95" s="11" t="s">
        <v>168</v>
      </c>
      <c r="D95" s="12" t="s">
        <v>169</v>
      </c>
      <c r="E95" s="2">
        <v>116.71</v>
      </c>
      <c r="F95" s="12">
        <v>2.5</v>
      </c>
      <c r="G95" s="8">
        <f t="shared" si="1"/>
        <v>46.68</v>
      </c>
      <c r="H95" s="21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</row>
    <row r="96" spans="1:24" s="22" customFormat="1" ht="45" customHeight="1" x14ac:dyDescent="0.25">
      <c r="A96" s="1" t="s">
        <v>127</v>
      </c>
      <c r="B96" s="25" t="s">
        <v>53</v>
      </c>
      <c r="C96" s="11" t="s">
        <v>54</v>
      </c>
      <c r="D96" s="12" t="s">
        <v>160</v>
      </c>
      <c r="E96" s="2">
        <v>86.4</v>
      </c>
      <c r="F96" s="12">
        <v>2.5</v>
      </c>
      <c r="G96" s="8">
        <f t="shared" si="1"/>
        <v>34.56</v>
      </c>
      <c r="H96" s="21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</row>
    <row r="97" spans="1:24" s="22" customFormat="1" ht="45" customHeight="1" x14ac:dyDescent="0.25">
      <c r="A97" s="1" t="s">
        <v>123</v>
      </c>
      <c r="B97" s="25" t="s">
        <v>175</v>
      </c>
      <c r="C97" s="11" t="s">
        <v>176</v>
      </c>
      <c r="D97" s="12" t="s">
        <v>154</v>
      </c>
      <c r="E97" s="2">
        <v>105.65</v>
      </c>
      <c r="F97" s="12">
        <v>2.5</v>
      </c>
      <c r="G97" s="8">
        <f t="shared" si="1"/>
        <v>42.26</v>
      </c>
      <c r="H97" s="21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</row>
    <row r="98" spans="1:24" s="22" customFormat="1" ht="45" customHeight="1" x14ac:dyDescent="0.25">
      <c r="A98" s="1" t="s">
        <v>177</v>
      </c>
      <c r="B98" s="25" t="s">
        <v>178</v>
      </c>
      <c r="C98" s="11" t="s">
        <v>179</v>
      </c>
      <c r="D98" s="12" t="s">
        <v>180</v>
      </c>
      <c r="E98" s="2">
        <v>169.92</v>
      </c>
      <c r="F98" s="12">
        <v>5</v>
      </c>
      <c r="G98" s="8">
        <f t="shared" si="1"/>
        <v>33.979999999999997</v>
      </c>
      <c r="H98" s="21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</row>
    <row r="99" spans="1:24" s="22" customFormat="1" ht="45" customHeight="1" x14ac:dyDescent="0.25">
      <c r="A99" s="1" t="s">
        <v>131</v>
      </c>
      <c r="B99" s="25" t="s">
        <v>53</v>
      </c>
      <c r="C99" s="11" t="s">
        <v>54</v>
      </c>
      <c r="D99" s="12" t="s">
        <v>160</v>
      </c>
      <c r="E99" s="2">
        <v>173.2</v>
      </c>
      <c r="F99" s="12">
        <v>5</v>
      </c>
      <c r="G99" s="8">
        <f t="shared" si="1"/>
        <v>34.64</v>
      </c>
      <c r="H99" s="21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</row>
    <row r="100" spans="1:24" s="22" customFormat="1" ht="45" customHeight="1" x14ac:dyDescent="0.25">
      <c r="A100" s="31" t="s">
        <v>181</v>
      </c>
      <c r="B100" s="25" t="s">
        <v>82</v>
      </c>
      <c r="C100" s="11" t="s">
        <v>163</v>
      </c>
      <c r="D100" s="12" t="s">
        <v>83</v>
      </c>
      <c r="E100" s="2">
        <v>233.42</v>
      </c>
      <c r="F100" s="12">
        <v>5</v>
      </c>
      <c r="G100" s="8">
        <f t="shared" si="1"/>
        <v>46.68</v>
      </c>
      <c r="H100" s="21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</row>
    <row r="101" spans="1:24" s="22" customFormat="1" ht="45" customHeight="1" x14ac:dyDescent="0.25">
      <c r="A101" s="31" t="s">
        <v>182</v>
      </c>
      <c r="B101" s="25" t="s">
        <v>53</v>
      </c>
      <c r="C101" s="11" t="s">
        <v>54</v>
      </c>
      <c r="D101" s="12" t="s">
        <v>55</v>
      </c>
      <c r="E101" s="2">
        <v>173.2</v>
      </c>
      <c r="F101" s="12">
        <v>5</v>
      </c>
      <c r="G101" s="8">
        <f t="shared" si="1"/>
        <v>34.64</v>
      </c>
      <c r="H101" s="21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</row>
    <row r="102" spans="1:24" s="22" customFormat="1" ht="45" customHeight="1" x14ac:dyDescent="0.25">
      <c r="A102" s="1" t="s">
        <v>183</v>
      </c>
      <c r="B102" s="25" t="s">
        <v>53</v>
      </c>
      <c r="C102" s="11" t="s">
        <v>54</v>
      </c>
      <c r="D102" s="12" t="s">
        <v>55</v>
      </c>
      <c r="E102" s="2">
        <v>86.4</v>
      </c>
      <c r="F102" s="12">
        <v>2.5</v>
      </c>
      <c r="G102" s="8">
        <f t="shared" si="1"/>
        <v>34.56</v>
      </c>
      <c r="H102" s="21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</row>
    <row r="103" spans="1:24" s="22" customFormat="1" ht="45" customHeight="1" x14ac:dyDescent="0.25">
      <c r="A103" s="1" t="s">
        <v>184</v>
      </c>
      <c r="B103" s="25" t="s">
        <v>185</v>
      </c>
      <c r="C103" s="11" t="s">
        <v>44</v>
      </c>
      <c r="D103" s="12" t="s">
        <v>186</v>
      </c>
      <c r="E103" s="2">
        <v>122.98</v>
      </c>
      <c r="F103" s="12">
        <v>2.5</v>
      </c>
      <c r="G103" s="8">
        <f t="shared" si="1"/>
        <v>49.19</v>
      </c>
      <c r="H103" s="21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</row>
    <row r="104" spans="1:24" s="22" customFormat="1" ht="45" customHeight="1" x14ac:dyDescent="0.25">
      <c r="A104" s="1" t="s">
        <v>177</v>
      </c>
      <c r="B104" s="25" t="s">
        <v>185</v>
      </c>
      <c r="C104" s="11" t="s">
        <v>44</v>
      </c>
      <c r="D104" s="12" t="s">
        <v>186</v>
      </c>
      <c r="E104" s="2">
        <v>245.96</v>
      </c>
      <c r="F104" s="12">
        <v>5</v>
      </c>
      <c r="G104" s="8">
        <f t="shared" si="1"/>
        <v>49.19</v>
      </c>
      <c r="H104" s="21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</row>
    <row r="105" spans="1:24" s="22" customFormat="1" ht="45" customHeight="1" x14ac:dyDescent="0.25">
      <c r="A105" s="1" t="s">
        <v>187</v>
      </c>
      <c r="B105" s="25" t="s">
        <v>188</v>
      </c>
      <c r="C105" s="11" t="s">
        <v>129</v>
      </c>
      <c r="D105" s="12" t="s">
        <v>130</v>
      </c>
      <c r="E105" s="2">
        <v>245.96</v>
      </c>
      <c r="F105" s="12">
        <v>5</v>
      </c>
      <c r="G105" s="8">
        <f t="shared" si="1"/>
        <v>49.19</v>
      </c>
      <c r="H105" s="21"/>
      <c r="I105" s="24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</row>
    <row r="106" spans="1:24" s="22" customFormat="1" ht="45" customHeight="1" x14ac:dyDescent="0.25">
      <c r="A106" s="1" t="s">
        <v>189</v>
      </c>
      <c r="B106" s="25" t="s">
        <v>188</v>
      </c>
      <c r="C106" s="11" t="s">
        <v>129</v>
      </c>
      <c r="D106" s="12" t="s">
        <v>130</v>
      </c>
      <c r="E106" s="2">
        <v>122.98</v>
      </c>
      <c r="F106" s="12">
        <v>2.5</v>
      </c>
      <c r="G106" s="8">
        <f t="shared" si="1"/>
        <v>49.19</v>
      </c>
      <c r="H106" s="21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</row>
    <row r="107" spans="1:24" s="22" customFormat="1" ht="45" customHeight="1" x14ac:dyDescent="0.25">
      <c r="A107" s="1" t="s">
        <v>190</v>
      </c>
      <c r="B107" s="25" t="s">
        <v>36</v>
      </c>
      <c r="C107" s="11" t="s">
        <v>44</v>
      </c>
      <c r="D107" s="12" t="s">
        <v>101</v>
      </c>
      <c r="E107" s="2">
        <v>1229.8</v>
      </c>
      <c r="F107" s="12">
        <v>25</v>
      </c>
      <c r="G107" s="8">
        <f t="shared" si="1"/>
        <v>49.19</v>
      </c>
      <c r="H107" s="21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1:24" s="22" customFormat="1" ht="45" customHeight="1" x14ac:dyDescent="0.25">
      <c r="A108" s="1" t="s">
        <v>191</v>
      </c>
      <c r="B108" s="25" t="s">
        <v>36</v>
      </c>
      <c r="C108" s="11" t="s">
        <v>44</v>
      </c>
      <c r="D108" s="12" t="s">
        <v>101</v>
      </c>
      <c r="E108" s="2">
        <v>122.98</v>
      </c>
      <c r="F108" s="12">
        <v>2.5</v>
      </c>
      <c r="G108" s="8">
        <f t="shared" si="1"/>
        <v>49.19</v>
      </c>
      <c r="H108" s="21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</row>
    <row r="109" spans="1:24" s="22" customFormat="1" ht="45" customHeight="1" x14ac:dyDescent="0.25">
      <c r="A109" s="1" t="s">
        <v>192</v>
      </c>
      <c r="B109" s="25" t="s">
        <v>36</v>
      </c>
      <c r="C109" s="11" t="s">
        <v>44</v>
      </c>
      <c r="D109" s="12" t="s">
        <v>101</v>
      </c>
      <c r="E109" s="2">
        <v>172.17</v>
      </c>
      <c r="F109" s="12">
        <v>3.5</v>
      </c>
      <c r="G109" s="8">
        <f t="shared" si="1"/>
        <v>49.19</v>
      </c>
      <c r="H109" s="21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</row>
    <row r="110" spans="1:24" s="22" customFormat="1" ht="45" customHeight="1" x14ac:dyDescent="0.25">
      <c r="A110" s="1" t="s">
        <v>182</v>
      </c>
      <c r="B110" s="25" t="s">
        <v>36</v>
      </c>
      <c r="C110" s="11" t="s">
        <v>44</v>
      </c>
      <c r="D110" s="12" t="s">
        <v>101</v>
      </c>
      <c r="E110" s="2">
        <v>214.3</v>
      </c>
      <c r="F110" s="12">
        <v>5</v>
      </c>
      <c r="G110" s="8">
        <f t="shared" si="1"/>
        <v>42.86</v>
      </c>
      <c r="H110" s="21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</row>
    <row r="111" spans="1:24" s="22" customFormat="1" ht="45" customHeight="1" x14ac:dyDescent="0.25">
      <c r="A111" s="1" t="s">
        <v>193</v>
      </c>
      <c r="B111" s="25" t="s">
        <v>36</v>
      </c>
      <c r="C111" s="11" t="s">
        <v>44</v>
      </c>
      <c r="D111" s="12" t="s">
        <v>101</v>
      </c>
      <c r="E111" s="2">
        <v>428.7</v>
      </c>
      <c r="F111" s="12">
        <v>10</v>
      </c>
      <c r="G111" s="8">
        <f t="shared" si="1"/>
        <v>42.87</v>
      </c>
      <c r="H111" s="21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</row>
    <row r="112" spans="1:24" s="22" customFormat="1" ht="45" customHeight="1" x14ac:dyDescent="0.25">
      <c r="A112" s="1" t="s">
        <v>194</v>
      </c>
      <c r="B112" s="25" t="s">
        <v>35</v>
      </c>
      <c r="C112" s="11" t="s">
        <v>89</v>
      </c>
      <c r="D112" s="12" t="s">
        <v>90</v>
      </c>
      <c r="E112" s="2">
        <v>1229.8</v>
      </c>
      <c r="F112" s="12">
        <v>25</v>
      </c>
      <c r="G112" s="8">
        <f t="shared" si="1"/>
        <v>49.19</v>
      </c>
      <c r="H112" s="21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</row>
    <row r="113" spans="1:24" s="22" customFormat="1" ht="45" customHeight="1" x14ac:dyDescent="0.25">
      <c r="A113" s="1" t="s">
        <v>195</v>
      </c>
      <c r="B113" s="25" t="s">
        <v>35</v>
      </c>
      <c r="C113" s="11" t="s">
        <v>89</v>
      </c>
      <c r="D113" s="12" t="s">
        <v>90</v>
      </c>
      <c r="E113" s="2">
        <v>983.84</v>
      </c>
      <c r="F113" s="12">
        <v>20</v>
      </c>
      <c r="G113" s="8">
        <f t="shared" si="1"/>
        <v>49.19</v>
      </c>
      <c r="H113" s="21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</row>
    <row r="114" spans="1:24" s="22" customFormat="1" ht="45" customHeight="1" x14ac:dyDescent="0.25">
      <c r="A114" s="1" t="s">
        <v>196</v>
      </c>
      <c r="B114" s="25" t="s">
        <v>35</v>
      </c>
      <c r="C114" s="11" t="s">
        <v>89</v>
      </c>
      <c r="D114" s="12" t="s">
        <v>90</v>
      </c>
      <c r="E114" s="2">
        <v>737.88</v>
      </c>
      <c r="F114" s="12">
        <v>15</v>
      </c>
      <c r="G114" s="8">
        <f t="shared" si="1"/>
        <v>49.19</v>
      </c>
      <c r="H114" s="21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</row>
    <row r="115" spans="1:24" s="22" customFormat="1" ht="45" customHeight="1" x14ac:dyDescent="0.25">
      <c r="A115" s="1" t="s">
        <v>197</v>
      </c>
      <c r="B115" s="25" t="s">
        <v>35</v>
      </c>
      <c r="C115" s="11" t="s">
        <v>89</v>
      </c>
      <c r="D115" s="12" t="s">
        <v>90</v>
      </c>
      <c r="E115" s="2">
        <v>491.92</v>
      </c>
      <c r="F115" s="12">
        <v>10</v>
      </c>
      <c r="G115" s="8">
        <f t="shared" si="1"/>
        <v>49.19</v>
      </c>
      <c r="H115" s="21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</row>
    <row r="116" spans="1:24" s="22" customFormat="1" ht="45" customHeight="1" x14ac:dyDescent="0.25">
      <c r="A116" s="1" t="s">
        <v>181</v>
      </c>
      <c r="B116" s="25" t="s">
        <v>35</v>
      </c>
      <c r="C116" s="11" t="s">
        <v>89</v>
      </c>
      <c r="D116" s="12" t="s">
        <v>90</v>
      </c>
      <c r="E116" s="2">
        <v>245.96</v>
      </c>
      <c r="F116" s="12">
        <v>5</v>
      </c>
      <c r="G116" s="8">
        <f t="shared" si="1"/>
        <v>49.19</v>
      </c>
      <c r="H116" s="21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</row>
    <row r="117" spans="1:24" s="22" customFormat="1" ht="45" customHeight="1" x14ac:dyDescent="0.25">
      <c r="A117" s="1" t="s">
        <v>198</v>
      </c>
      <c r="B117" s="25" t="s">
        <v>35</v>
      </c>
      <c r="C117" s="11" t="s">
        <v>89</v>
      </c>
      <c r="D117" s="12" t="s">
        <v>90</v>
      </c>
      <c r="E117" s="2">
        <v>614.9</v>
      </c>
      <c r="F117" s="12">
        <v>12.5</v>
      </c>
      <c r="G117" s="8">
        <f t="shared" si="1"/>
        <v>49.19</v>
      </c>
      <c r="H117" s="21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</row>
    <row r="118" spans="1:24" s="22" customFormat="1" ht="45" customHeight="1" x14ac:dyDescent="0.25">
      <c r="A118" s="1" t="s">
        <v>199</v>
      </c>
      <c r="B118" s="25" t="s">
        <v>35</v>
      </c>
      <c r="C118" s="11" t="s">
        <v>89</v>
      </c>
      <c r="D118" s="12" t="s">
        <v>90</v>
      </c>
      <c r="E118" s="2">
        <v>368.94</v>
      </c>
      <c r="F118" s="12">
        <v>7.5</v>
      </c>
      <c r="G118" s="8">
        <f t="shared" si="1"/>
        <v>49.19</v>
      </c>
      <c r="H118" s="21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</row>
    <row r="119" spans="1:24" s="22" customFormat="1" ht="45" customHeight="1" x14ac:dyDescent="0.25">
      <c r="A119" s="1" t="s">
        <v>200</v>
      </c>
      <c r="B119" s="25" t="s">
        <v>35</v>
      </c>
      <c r="C119" s="11" t="s">
        <v>89</v>
      </c>
      <c r="D119" s="12" t="s">
        <v>90</v>
      </c>
      <c r="E119" s="2">
        <v>122.98</v>
      </c>
      <c r="F119" s="12">
        <v>2.5</v>
      </c>
      <c r="G119" s="8">
        <f t="shared" si="1"/>
        <v>49.19</v>
      </c>
      <c r="H119" s="21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</row>
    <row r="120" spans="1:24" s="22" customFormat="1" ht="45" customHeight="1" x14ac:dyDescent="0.25">
      <c r="A120" s="1" t="s">
        <v>181</v>
      </c>
      <c r="B120" s="25" t="s">
        <v>82</v>
      </c>
      <c r="C120" s="11" t="s">
        <v>44</v>
      </c>
      <c r="D120" s="12" t="s">
        <v>83</v>
      </c>
      <c r="E120" s="2">
        <v>233.42</v>
      </c>
      <c r="F120" s="12">
        <v>5</v>
      </c>
      <c r="G120" s="8">
        <f t="shared" si="1"/>
        <v>46.68</v>
      </c>
      <c r="H120" s="21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1:24" s="22" customFormat="1" ht="45" customHeight="1" x14ac:dyDescent="0.25">
      <c r="A121" s="1" t="s">
        <v>201</v>
      </c>
      <c r="B121" s="25" t="s">
        <v>43</v>
      </c>
      <c r="C121" s="11" t="s">
        <v>44</v>
      </c>
      <c r="D121" s="12" t="s">
        <v>45</v>
      </c>
      <c r="E121" s="2">
        <v>145.44999999999999</v>
      </c>
      <c r="F121" s="12">
        <v>5</v>
      </c>
      <c r="G121" s="8">
        <f t="shared" si="1"/>
        <v>29.09</v>
      </c>
      <c r="H121" s="21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</row>
    <row r="122" spans="1:24" s="22" customFormat="1" ht="45" customHeight="1" x14ac:dyDescent="0.25">
      <c r="A122" s="1" t="s">
        <v>202</v>
      </c>
      <c r="B122" s="25" t="s">
        <v>203</v>
      </c>
      <c r="C122" s="11" t="s">
        <v>44</v>
      </c>
      <c r="D122" s="12" t="s">
        <v>204</v>
      </c>
      <c r="E122" s="2">
        <v>245.96</v>
      </c>
      <c r="F122" s="12">
        <v>5</v>
      </c>
      <c r="G122" s="8">
        <f t="shared" si="1"/>
        <v>49.19</v>
      </c>
      <c r="H122" s="21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</row>
    <row r="123" spans="1:24" s="22" customFormat="1" ht="45" customHeight="1" x14ac:dyDescent="0.25">
      <c r="A123" s="1" t="s">
        <v>202</v>
      </c>
      <c r="B123" s="25" t="s">
        <v>203</v>
      </c>
      <c r="C123" s="11" t="s">
        <v>44</v>
      </c>
      <c r="D123" s="12" t="s">
        <v>204</v>
      </c>
      <c r="E123" s="2">
        <v>245.96</v>
      </c>
      <c r="F123" s="12">
        <v>5</v>
      </c>
      <c r="G123" s="8">
        <f t="shared" si="1"/>
        <v>49.19</v>
      </c>
      <c r="H123" s="21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</row>
    <row r="124" spans="1:24" s="22" customFormat="1" ht="45" customHeight="1" x14ac:dyDescent="0.25">
      <c r="A124" s="1" t="s">
        <v>205</v>
      </c>
      <c r="B124" s="25" t="s">
        <v>203</v>
      </c>
      <c r="C124" s="11" t="s">
        <v>44</v>
      </c>
      <c r="D124" s="12" t="s">
        <v>204</v>
      </c>
      <c r="E124" s="2">
        <v>122.98</v>
      </c>
      <c r="F124" s="12">
        <v>2.5</v>
      </c>
      <c r="G124" s="8">
        <f t="shared" si="1"/>
        <v>49.19</v>
      </c>
      <c r="H124" s="21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</row>
    <row r="125" spans="1:24" s="22" customFormat="1" ht="45" customHeight="1" x14ac:dyDescent="0.25">
      <c r="A125" s="1" t="s">
        <v>205</v>
      </c>
      <c r="B125" s="28" t="s">
        <v>203</v>
      </c>
      <c r="C125" s="11" t="s">
        <v>44</v>
      </c>
      <c r="D125" s="28" t="s">
        <v>204</v>
      </c>
      <c r="E125" s="2">
        <v>122.98</v>
      </c>
      <c r="F125" s="12">
        <v>2.5</v>
      </c>
      <c r="G125" s="8">
        <f t="shared" si="1"/>
        <v>49.19</v>
      </c>
      <c r="H125" s="21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</row>
    <row r="126" spans="1:24" s="22" customFormat="1" ht="45" customHeight="1" x14ac:dyDescent="0.25">
      <c r="A126" s="1" t="s">
        <v>149</v>
      </c>
      <c r="B126" s="28" t="s">
        <v>206</v>
      </c>
      <c r="C126" s="28" t="s">
        <v>207</v>
      </c>
      <c r="D126" s="26" t="s">
        <v>208</v>
      </c>
      <c r="E126" s="27">
        <v>122.98</v>
      </c>
      <c r="F126" s="12">
        <v>2.5</v>
      </c>
      <c r="G126" s="8">
        <f t="shared" si="1"/>
        <v>49.19</v>
      </c>
      <c r="H126" s="21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</row>
    <row r="127" spans="1:24" s="22" customFormat="1" ht="45" customHeight="1" x14ac:dyDescent="0.25">
      <c r="A127" s="1" t="s">
        <v>149</v>
      </c>
      <c r="B127" s="28" t="s">
        <v>34</v>
      </c>
      <c r="C127" s="28" t="s">
        <v>44</v>
      </c>
      <c r="D127" s="26" t="s">
        <v>60</v>
      </c>
      <c r="E127" s="27">
        <v>122.98</v>
      </c>
      <c r="F127" s="12">
        <v>2.5</v>
      </c>
      <c r="G127" s="8">
        <f t="shared" si="1"/>
        <v>49.19</v>
      </c>
      <c r="H127" s="21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</row>
    <row r="128" spans="1:24" s="22" customFormat="1" ht="45" customHeight="1" x14ac:dyDescent="0.25">
      <c r="A128" s="1" t="s">
        <v>146</v>
      </c>
      <c r="B128" s="25" t="s">
        <v>34</v>
      </c>
      <c r="C128" s="11" t="s">
        <v>44</v>
      </c>
      <c r="D128" s="12" t="s">
        <v>60</v>
      </c>
      <c r="E128" s="2">
        <v>245.96</v>
      </c>
      <c r="F128" s="12">
        <v>5</v>
      </c>
      <c r="G128" s="8">
        <f t="shared" si="1"/>
        <v>49.19</v>
      </c>
      <c r="H128" s="21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</row>
    <row r="129" spans="1:24" s="22" customFormat="1" ht="45" customHeight="1" x14ac:dyDescent="0.25">
      <c r="A129" s="1" t="s">
        <v>182</v>
      </c>
      <c r="B129" s="25" t="s">
        <v>58</v>
      </c>
      <c r="C129" s="11" t="s">
        <v>54</v>
      </c>
      <c r="D129" s="12" t="s">
        <v>55</v>
      </c>
      <c r="E129" s="2">
        <v>173.2</v>
      </c>
      <c r="F129" s="12">
        <v>5</v>
      </c>
      <c r="G129" s="8">
        <f>ROUNDDOWN(E129/F129,2)</f>
        <v>34.64</v>
      </c>
      <c r="H129" s="21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</row>
    <row r="130" spans="1:24" s="22" customFormat="1" ht="45" customHeight="1" x14ac:dyDescent="0.25">
      <c r="A130" s="1" t="s">
        <v>200</v>
      </c>
      <c r="B130" s="25" t="s">
        <v>58</v>
      </c>
      <c r="C130" s="11" t="s">
        <v>54</v>
      </c>
      <c r="D130" s="12" t="s">
        <v>55</v>
      </c>
      <c r="E130" s="2">
        <v>86.4</v>
      </c>
      <c r="F130" s="12">
        <v>2.5</v>
      </c>
      <c r="G130" s="8">
        <f t="shared" si="1"/>
        <v>34.56</v>
      </c>
      <c r="H130" s="21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</row>
    <row r="131" spans="1:24" s="22" customFormat="1" ht="45" customHeight="1" x14ac:dyDescent="0.25">
      <c r="A131" s="1" t="s">
        <v>149</v>
      </c>
      <c r="B131" s="25" t="s">
        <v>97</v>
      </c>
      <c r="C131" s="11" t="s">
        <v>98</v>
      </c>
      <c r="D131" s="12" t="s">
        <v>106</v>
      </c>
      <c r="E131" s="2">
        <v>122.98</v>
      </c>
      <c r="F131" s="12">
        <v>2.5</v>
      </c>
      <c r="G131" s="8">
        <f t="shared" si="1"/>
        <v>49.19</v>
      </c>
      <c r="H131" s="21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</row>
    <row r="132" spans="1:24" s="22" customFormat="1" ht="45" customHeight="1" x14ac:dyDescent="0.25">
      <c r="A132" s="1" t="s">
        <v>146</v>
      </c>
      <c r="B132" s="25" t="s">
        <v>97</v>
      </c>
      <c r="C132" s="11" t="s">
        <v>98</v>
      </c>
      <c r="D132" s="12" t="s">
        <v>106</v>
      </c>
      <c r="E132" s="2">
        <v>245.96</v>
      </c>
      <c r="F132" s="12">
        <v>5</v>
      </c>
      <c r="G132" s="8">
        <f t="shared" si="1"/>
        <v>49.19</v>
      </c>
      <c r="H132" s="21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</row>
    <row r="133" spans="1:24" s="22" customFormat="1" ht="45" customHeight="1" x14ac:dyDescent="0.25">
      <c r="A133" s="1" t="s">
        <v>209</v>
      </c>
      <c r="B133" s="25" t="s">
        <v>97</v>
      </c>
      <c r="C133" s="11" t="s">
        <v>98</v>
      </c>
      <c r="D133" s="12" t="s">
        <v>106</v>
      </c>
      <c r="E133" s="2">
        <v>245.96</v>
      </c>
      <c r="F133" s="12">
        <v>5</v>
      </c>
      <c r="G133" s="8">
        <f t="shared" si="1"/>
        <v>49.19</v>
      </c>
      <c r="H133" s="21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</row>
    <row r="134" spans="1:24" s="22" customFormat="1" ht="45" customHeight="1" x14ac:dyDescent="0.25">
      <c r="A134" s="1" t="s">
        <v>149</v>
      </c>
      <c r="B134" s="25" t="s">
        <v>210</v>
      </c>
      <c r="C134" s="11" t="s">
        <v>211</v>
      </c>
      <c r="D134" s="12" t="s">
        <v>212</v>
      </c>
      <c r="E134" s="2">
        <v>116.71</v>
      </c>
      <c r="F134" s="12">
        <v>2.5</v>
      </c>
      <c r="G134" s="8">
        <f t="shared" si="1"/>
        <v>46.68</v>
      </c>
      <c r="H134" s="21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</row>
    <row r="135" spans="1:24" s="22" customFormat="1" ht="45" customHeight="1" x14ac:dyDescent="0.25">
      <c r="A135" s="1" t="s">
        <v>146</v>
      </c>
      <c r="B135" s="25" t="s">
        <v>210</v>
      </c>
      <c r="C135" s="11" t="s">
        <v>211</v>
      </c>
      <c r="D135" s="12" t="s">
        <v>212</v>
      </c>
      <c r="E135" s="2">
        <v>233.42</v>
      </c>
      <c r="F135" s="12">
        <v>5</v>
      </c>
      <c r="G135" s="8">
        <f t="shared" si="1"/>
        <v>46.68</v>
      </c>
      <c r="H135" s="21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</row>
    <row r="136" spans="1:24" s="22" customFormat="1" ht="45" customHeight="1" x14ac:dyDescent="0.25">
      <c r="A136" s="1" t="s">
        <v>149</v>
      </c>
      <c r="B136" s="25" t="s">
        <v>213</v>
      </c>
      <c r="C136" s="11" t="s">
        <v>211</v>
      </c>
      <c r="D136" s="12" t="s">
        <v>212</v>
      </c>
      <c r="E136" s="2">
        <v>116.71</v>
      </c>
      <c r="F136" s="12">
        <v>2.5</v>
      </c>
      <c r="G136" s="8">
        <f t="shared" si="1"/>
        <v>46.68</v>
      </c>
      <c r="H136" s="21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</row>
    <row r="137" spans="1:24" s="22" customFormat="1" ht="45" customHeight="1" x14ac:dyDescent="0.25">
      <c r="A137" s="1" t="s">
        <v>146</v>
      </c>
      <c r="B137" s="25" t="s">
        <v>213</v>
      </c>
      <c r="C137" s="11" t="s">
        <v>211</v>
      </c>
      <c r="D137" s="12" t="s">
        <v>212</v>
      </c>
      <c r="E137" s="2">
        <v>233.42</v>
      </c>
      <c r="F137" s="12">
        <v>5</v>
      </c>
      <c r="G137" s="8">
        <f t="shared" si="1"/>
        <v>46.68</v>
      </c>
      <c r="H137" s="21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</row>
    <row r="138" spans="1:24" s="22" customFormat="1" ht="45" customHeight="1" x14ac:dyDescent="0.25">
      <c r="A138" s="28" t="s">
        <v>184</v>
      </c>
      <c r="B138" s="25" t="s">
        <v>214</v>
      </c>
      <c r="C138" s="11" t="s">
        <v>44</v>
      </c>
      <c r="D138" s="12" t="s">
        <v>215</v>
      </c>
      <c r="E138" s="2">
        <v>122.98</v>
      </c>
      <c r="F138" s="12">
        <v>2.5</v>
      </c>
      <c r="G138" s="8">
        <f t="shared" si="1"/>
        <v>49.19</v>
      </c>
      <c r="H138" s="21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</row>
    <row r="139" spans="1:24" s="22" customFormat="1" ht="45" customHeight="1" x14ac:dyDescent="0.25">
      <c r="A139" s="28" t="s">
        <v>177</v>
      </c>
      <c r="B139" s="25" t="s">
        <v>214</v>
      </c>
      <c r="C139" s="11" t="s">
        <v>44</v>
      </c>
      <c r="D139" s="12" t="s">
        <v>215</v>
      </c>
      <c r="E139" s="2">
        <v>245.96</v>
      </c>
      <c r="F139" s="12">
        <v>5</v>
      </c>
      <c r="G139" s="8">
        <f t="shared" si="1"/>
        <v>49.19</v>
      </c>
      <c r="H139" s="21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</row>
    <row r="140" spans="1:24" s="22" customFormat="1" ht="45" customHeight="1" x14ac:dyDescent="0.25">
      <c r="A140" s="28" t="s">
        <v>216</v>
      </c>
      <c r="B140" s="25" t="s">
        <v>72</v>
      </c>
      <c r="C140" s="11" t="s">
        <v>73</v>
      </c>
      <c r="D140" s="12" t="s">
        <v>74</v>
      </c>
      <c r="E140" s="2">
        <v>313.60000000000002</v>
      </c>
      <c r="F140" s="12">
        <v>7</v>
      </c>
      <c r="G140" s="8">
        <f t="shared" si="1"/>
        <v>44.8</v>
      </c>
      <c r="H140" s="21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</row>
    <row r="141" spans="1:24" s="22" customFormat="1" ht="45" customHeight="1" x14ac:dyDescent="0.25">
      <c r="A141" s="1" t="s">
        <v>131</v>
      </c>
      <c r="B141" s="25" t="s">
        <v>72</v>
      </c>
      <c r="C141" s="11" t="s">
        <v>73</v>
      </c>
      <c r="D141" s="12" t="s">
        <v>74</v>
      </c>
      <c r="E141" s="2">
        <v>224</v>
      </c>
      <c r="F141" s="12">
        <v>5</v>
      </c>
      <c r="G141" s="8">
        <f t="shared" si="1"/>
        <v>44.8</v>
      </c>
      <c r="H141" s="21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</row>
    <row r="142" spans="1:24" s="22" customFormat="1" ht="45" customHeight="1" x14ac:dyDescent="0.25">
      <c r="A142" s="1" t="s">
        <v>217</v>
      </c>
      <c r="B142" s="25" t="s">
        <v>72</v>
      </c>
      <c r="C142" s="11" t="s">
        <v>73</v>
      </c>
      <c r="D142" s="12" t="s">
        <v>74</v>
      </c>
      <c r="E142" s="2">
        <v>313.60000000000002</v>
      </c>
      <c r="F142" s="12">
        <v>7</v>
      </c>
      <c r="G142" s="8">
        <f t="shared" si="1"/>
        <v>44.8</v>
      </c>
      <c r="H142" s="21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</row>
    <row r="143" spans="1:24" s="22" customFormat="1" ht="45" customHeight="1" x14ac:dyDescent="0.25">
      <c r="A143" s="1" t="s">
        <v>157</v>
      </c>
      <c r="B143" s="25" t="s">
        <v>72</v>
      </c>
      <c r="C143" s="11" t="s">
        <v>73</v>
      </c>
      <c r="D143" s="12" t="s">
        <v>74</v>
      </c>
      <c r="E143" s="2">
        <v>156.80000000000001</v>
      </c>
      <c r="F143" s="12">
        <v>3.5</v>
      </c>
      <c r="G143" s="8">
        <f t="shared" si="1"/>
        <v>44.8</v>
      </c>
      <c r="H143" s="21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</row>
    <row r="144" spans="1:24" s="22" customFormat="1" ht="45" customHeight="1" x14ac:dyDescent="0.25">
      <c r="A144" s="1" t="s">
        <v>156</v>
      </c>
      <c r="B144" s="25" t="s">
        <v>72</v>
      </c>
      <c r="C144" s="11" t="s">
        <v>73</v>
      </c>
      <c r="D144" s="12" t="s">
        <v>74</v>
      </c>
      <c r="E144" s="2">
        <v>224</v>
      </c>
      <c r="F144" s="12">
        <v>5</v>
      </c>
      <c r="G144" s="8">
        <f t="shared" si="1"/>
        <v>44.8</v>
      </c>
      <c r="H144" s="21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</row>
    <row r="145" spans="1:24" s="22" customFormat="1" ht="45" customHeight="1" x14ac:dyDescent="0.25">
      <c r="A145" s="1" t="s">
        <v>127</v>
      </c>
      <c r="B145" s="25" t="s">
        <v>72</v>
      </c>
      <c r="C145" s="11" t="s">
        <v>73</v>
      </c>
      <c r="D145" s="12" t="s">
        <v>74</v>
      </c>
      <c r="E145" s="2">
        <v>112</v>
      </c>
      <c r="F145" s="12">
        <v>2.5</v>
      </c>
      <c r="G145" s="8">
        <f t="shared" si="1"/>
        <v>44.8</v>
      </c>
      <c r="H145" s="21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</row>
    <row r="146" spans="1:24" s="22" customFormat="1" ht="45" customHeight="1" x14ac:dyDescent="0.25">
      <c r="A146" s="1" t="s">
        <v>149</v>
      </c>
      <c r="B146" s="25" t="s">
        <v>111</v>
      </c>
      <c r="C146" s="11" t="s">
        <v>44</v>
      </c>
      <c r="D146" s="12" t="s">
        <v>112</v>
      </c>
      <c r="E146" s="2">
        <v>122.98</v>
      </c>
      <c r="F146" s="12">
        <v>2.5</v>
      </c>
      <c r="G146" s="8">
        <f t="shared" si="1"/>
        <v>49.19</v>
      </c>
      <c r="H146" s="21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</row>
    <row r="147" spans="1:24" s="22" customFormat="1" ht="45" customHeight="1" x14ac:dyDescent="0.25">
      <c r="A147" s="1" t="s">
        <v>146</v>
      </c>
      <c r="B147" s="25" t="s">
        <v>111</v>
      </c>
      <c r="C147" s="11" t="s">
        <v>44</v>
      </c>
      <c r="D147" s="12" t="s">
        <v>112</v>
      </c>
      <c r="E147" s="2">
        <v>245.96</v>
      </c>
      <c r="F147" s="12">
        <v>5</v>
      </c>
      <c r="G147" s="8">
        <f t="shared" si="1"/>
        <v>49.19</v>
      </c>
      <c r="H147" s="21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</row>
    <row r="148" spans="1:24" s="22" customFormat="1" ht="69.75" customHeight="1" x14ac:dyDescent="0.25">
      <c r="A148" s="1" t="s">
        <v>218</v>
      </c>
      <c r="B148" s="25" t="s">
        <v>219</v>
      </c>
      <c r="C148" s="11" t="s">
        <v>220</v>
      </c>
      <c r="D148" s="12" t="s">
        <v>221</v>
      </c>
      <c r="E148" s="2">
        <v>233.42</v>
      </c>
      <c r="F148" s="12">
        <v>5</v>
      </c>
      <c r="G148" s="8">
        <f t="shared" si="1"/>
        <v>46.68</v>
      </c>
      <c r="H148" s="21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</row>
    <row r="149" spans="1:24" x14ac:dyDescent="0.2">
      <c r="A149" s="36" t="s">
        <v>222</v>
      </c>
      <c r="B149" s="36"/>
      <c r="C149" s="36"/>
      <c r="D149" s="36"/>
      <c r="E149" s="36"/>
      <c r="F149" s="36"/>
      <c r="G149" s="6">
        <f>MIN(G64:G148)</f>
        <v>29.09</v>
      </c>
    </row>
    <row r="150" spans="1:24" x14ac:dyDescent="0.2">
      <c r="A150" s="36" t="s">
        <v>223</v>
      </c>
      <c r="B150" s="36"/>
      <c r="C150" s="36"/>
      <c r="D150" s="36"/>
      <c r="E150" s="36"/>
      <c r="F150" s="36"/>
      <c r="G150" s="6">
        <f>MIN(G61,G149)</f>
        <v>18.18</v>
      </c>
    </row>
    <row r="151" spans="1:24" x14ac:dyDescent="0.2">
      <c r="A151" s="36" t="s">
        <v>8</v>
      </c>
      <c r="B151" s="36"/>
      <c r="C151" s="36"/>
      <c r="D151" s="36"/>
      <c r="E151" s="36"/>
      <c r="F151" s="36"/>
      <c r="G151" s="36"/>
    </row>
    <row r="152" spans="1:24" x14ac:dyDescent="0.2">
      <c r="A152" s="36" t="s">
        <v>7</v>
      </c>
      <c r="B152" s="36"/>
      <c r="C152" s="36"/>
      <c r="D152" s="36"/>
      <c r="E152" s="36"/>
      <c r="F152" s="36"/>
      <c r="G152" s="36"/>
    </row>
    <row r="153" spans="1:24" s="7" customFormat="1" ht="92.25" customHeight="1" x14ac:dyDescent="0.2">
      <c r="A153" s="12" t="s">
        <v>2</v>
      </c>
      <c r="B153" s="35" t="s">
        <v>28</v>
      </c>
      <c r="C153" s="35"/>
      <c r="D153" s="35"/>
      <c r="E153" s="12" t="s">
        <v>29</v>
      </c>
      <c r="F153" s="12" t="s">
        <v>26</v>
      </c>
      <c r="G153" s="12" t="s">
        <v>0</v>
      </c>
    </row>
    <row r="154" spans="1:24" s="7" customFormat="1" ht="51.75" customHeight="1" x14ac:dyDescent="0.2">
      <c r="A154" s="15" t="s">
        <v>113</v>
      </c>
      <c r="B154" s="37" t="s">
        <v>115</v>
      </c>
      <c r="C154" s="37"/>
      <c r="D154" s="37"/>
      <c r="E154" s="2">
        <v>55.45</v>
      </c>
      <c r="F154" s="12">
        <v>10</v>
      </c>
      <c r="G154" s="2">
        <f t="shared" ref="G154:G155" si="2">ROUNDDOWN(E154/F154,2)</f>
        <v>5.54</v>
      </c>
    </row>
    <row r="155" spans="1:24" s="7" customFormat="1" ht="62.25" customHeight="1" x14ac:dyDescent="0.2">
      <c r="A155" s="29" t="s">
        <v>114</v>
      </c>
      <c r="B155" s="37" t="s">
        <v>118</v>
      </c>
      <c r="C155" s="37"/>
      <c r="D155" s="37"/>
      <c r="E155" s="2">
        <v>122.09</v>
      </c>
      <c r="F155" s="12">
        <v>10</v>
      </c>
      <c r="G155" s="2">
        <f t="shared" si="2"/>
        <v>12.2</v>
      </c>
    </row>
    <row r="156" spans="1:24" s="7" customFormat="1" ht="51.75" customHeight="1" x14ac:dyDescent="0.2">
      <c r="A156" s="13" t="s">
        <v>119</v>
      </c>
      <c r="B156" s="37" t="s">
        <v>120</v>
      </c>
      <c r="C156" s="37"/>
      <c r="D156" s="37"/>
      <c r="E156" s="2">
        <v>56.61</v>
      </c>
      <c r="F156" s="12">
        <v>10</v>
      </c>
      <c r="G156" s="2">
        <f>ROUNDDOWN(E156/F156,2)</f>
        <v>5.66</v>
      </c>
    </row>
    <row r="157" spans="1:24" s="7" customFormat="1" x14ac:dyDescent="0.2">
      <c r="A157" s="36" t="s">
        <v>5</v>
      </c>
      <c r="B157" s="36"/>
      <c r="C157" s="36"/>
      <c r="D157" s="36"/>
      <c r="E157" s="36"/>
      <c r="F157" s="36"/>
      <c r="G157" s="6">
        <f>MIN(G154:G156)</f>
        <v>5.54</v>
      </c>
    </row>
    <row r="158" spans="1:24" x14ac:dyDescent="0.2">
      <c r="A158" s="36" t="s">
        <v>6</v>
      </c>
      <c r="B158" s="36"/>
      <c r="C158" s="36"/>
      <c r="D158" s="36"/>
      <c r="E158" s="36"/>
      <c r="F158" s="36"/>
      <c r="G158" s="36"/>
    </row>
    <row r="159" spans="1:24" ht="85.5" x14ac:dyDescent="0.2">
      <c r="A159" s="12" t="s">
        <v>2</v>
      </c>
      <c r="B159" s="35" t="s">
        <v>1</v>
      </c>
      <c r="C159" s="35"/>
      <c r="D159" s="35"/>
      <c r="E159" s="10" t="s">
        <v>25</v>
      </c>
      <c r="F159" s="12" t="s">
        <v>26</v>
      </c>
      <c r="G159" s="12" t="s">
        <v>33</v>
      </c>
    </row>
    <row r="160" spans="1:24" ht="27.75" customHeight="1" x14ac:dyDescent="0.2">
      <c r="A160" s="11" t="s">
        <v>224</v>
      </c>
      <c r="B160" s="39" t="s">
        <v>117</v>
      </c>
      <c r="C160" s="39"/>
      <c r="D160" s="39"/>
      <c r="E160" s="30">
        <v>122.8</v>
      </c>
      <c r="F160" s="12">
        <v>10</v>
      </c>
      <c r="G160" s="2">
        <f>ROUNDDOWN(E160/F160,2)</f>
        <v>12.28</v>
      </c>
    </row>
    <row r="161" spans="1:7" ht="14.25" customHeight="1" x14ac:dyDescent="0.2">
      <c r="A161" s="38" t="s">
        <v>5</v>
      </c>
      <c r="B161" s="38"/>
      <c r="C161" s="38"/>
      <c r="D161" s="38"/>
      <c r="E161" s="38"/>
      <c r="F161" s="38"/>
      <c r="G161" s="9">
        <f>MIN(G160)</f>
        <v>12.28</v>
      </c>
    </row>
    <row r="162" spans="1:7" x14ac:dyDescent="0.2">
      <c r="A162" s="36" t="s">
        <v>4</v>
      </c>
      <c r="B162" s="36"/>
      <c r="C162" s="36"/>
      <c r="D162" s="36"/>
      <c r="E162" s="36"/>
      <c r="F162" s="36"/>
      <c r="G162" s="9">
        <f>MIN(G157,G161)</f>
        <v>5.54</v>
      </c>
    </row>
    <row r="163" spans="1:7" x14ac:dyDescent="0.2">
      <c r="A163" s="36" t="s">
        <v>3</v>
      </c>
      <c r="B163" s="36"/>
      <c r="C163" s="36"/>
      <c r="D163" s="36"/>
      <c r="E163" s="36"/>
      <c r="F163" s="36"/>
      <c r="G163" s="36"/>
    </row>
    <row r="164" spans="1:7" ht="39.75" customHeight="1" x14ac:dyDescent="0.2">
      <c r="A164" s="34" t="s">
        <v>37</v>
      </c>
      <c r="B164" s="34"/>
      <c r="C164" s="34"/>
      <c r="D164" s="34"/>
      <c r="E164" s="34"/>
      <c r="F164" s="34"/>
      <c r="G164" s="34"/>
    </row>
    <row r="165" spans="1:7" x14ac:dyDescent="0.2">
      <c r="A165" s="36" t="s">
        <v>27</v>
      </c>
      <c r="B165" s="34"/>
      <c r="C165" s="34"/>
      <c r="D165" s="34"/>
      <c r="E165" s="34"/>
      <c r="F165" s="34"/>
      <c r="G165" s="34"/>
    </row>
    <row r="166" spans="1:7" ht="51.75" customHeight="1" x14ac:dyDescent="0.2">
      <c r="A166" s="34" t="s">
        <v>30</v>
      </c>
      <c r="B166" s="34"/>
      <c r="C166" s="34"/>
      <c r="D166" s="34"/>
      <c r="E166" s="34"/>
      <c r="F166" s="34"/>
      <c r="G166" s="34"/>
    </row>
    <row r="167" spans="1:7" ht="32.25" customHeight="1" x14ac:dyDescent="0.2">
      <c r="A167" s="34" t="s">
        <v>41</v>
      </c>
      <c r="B167" s="34"/>
      <c r="C167" s="34"/>
      <c r="D167" s="34"/>
      <c r="E167" s="34"/>
      <c r="F167" s="34"/>
      <c r="G167" s="34"/>
    </row>
    <row r="168" spans="1:7" ht="44.25" customHeight="1" x14ac:dyDescent="0.2">
      <c r="A168" s="33" t="s">
        <v>226</v>
      </c>
      <c r="B168" s="33"/>
      <c r="C168" s="33"/>
      <c r="D168" s="33"/>
      <c r="E168" s="33"/>
      <c r="F168" s="33"/>
      <c r="G168" s="33"/>
    </row>
  </sheetData>
  <mergeCells count="34">
    <mergeCell ref="A61:F61"/>
    <mergeCell ref="A166:G166"/>
    <mergeCell ref="A11:G11"/>
    <mergeCell ref="A151:G151"/>
    <mergeCell ref="A152:G152"/>
    <mergeCell ref="A62:G62"/>
    <mergeCell ref="A149:F149"/>
    <mergeCell ref="A150:F150"/>
    <mergeCell ref="A9:G9"/>
    <mergeCell ref="A1:G1"/>
    <mergeCell ref="A2:G2"/>
    <mergeCell ref="A3:E3"/>
    <mergeCell ref="F3:G3"/>
    <mergeCell ref="A4:E4"/>
    <mergeCell ref="F4:G4"/>
    <mergeCell ref="A5:G5"/>
    <mergeCell ref="A6:B6"/>
    <mergeCell ref="A7:B7"/>
    <mergeCell ref="A8:G8"/>
    <mergeCell ref="A168:G168"/>
    <mergeCell ref="A167:G167"/>
    <mergeCell ref="B153:D153"/>
    <mergeCell ref="A162:F162"/>
    <mergeCell ref="A163:G163"/>
    <mergeCell ref="A157:F157"/>
    <mergeCell ref="A158:G158"/>
    <mergeCell ref="B155:D155"/>
    <mergeCell ref="B156:D156"/>
    <mergeCell ref="A161:F161"/>
    <mergeCell ref="B159:D159"/>
    <mergeCell ref="B160:D160"/>
    <mergeCell ref="A164:G164"/>
    <mergeCell ref="B154:D154"/>
    <mergeCell ref="A165:G165"/>
  </mergeCells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pZk/DPXNj5UD9ZZCZs37v1hRCuRXNf8kPbao+632kP8=</DigestValue>
    </Reference>
    <Reference Type="http://www.w3.org/2000/09/xmldsig#Object" URI="#idOfficeObject">
      <DigestMethod Algorithm="urn:ietf:params:xml:ns:cpxmlsec:algorithms:gostr34112012-256"/>
      <DigestValue>Rd7D+cjh1OgPfxdOHrguA1UBhSSNcv6Li8grYqZNS5E=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kUVNPbOqUY4eseObRHTtlpRUq0oP6JFIp7NMiMT5+Q4=</DigestValue>
    </Reference>
  </SignedInfo>
  <SignatureValue>u7xpUHmqAAKedS+DdRe4s6DMnICcMVAAR9lN7Ld0oFOwpnmjkCPZ/62eaJZIFa/u
lEJz3kNUFQO63rch1HO56g==</SignatureValue>
  <KeyInfo>
    <X509Data>
      <X509Certificate>MIIJKzCCCNigAwIBAgIQBXlXVhME86aQ6tZG3Dc2djAKBggqhQMHAQEDAjCCAWEx
IDAeBgkqhkiG9w0BCQEWEXVjX2ZrQHJvc2them5hLnJ1MRgwFgYDVQQIDA83NyDQ
nNC+0YHQutCy0LAxFTATBgUqhQNkBBIKNzcxMDU2ODc2MDEYMBYGBSqFA2QBEg0x
MDQ3Nzk3MDE5ODMwMWAwXgYDVQQJDFfQkdC+0LvRjNGI0L7QuSDQl9C70LDRgtC+
0YPRgdGC0LjQvdGB0LrQuNC5INC/0LXRgNC10YPQu9C+0LosINC0LiA2LCDRgdGC
0YDQvtC10L3QuNC1IDExGTAXBgNVBAcMENCzLiDQnNC+0YHQutCy0LAxCzAJBgNV
BAYTAlJVMS4wLAYDVQQKDCXQmtCw0LfQvdCw0YfQtdC50YHRgtCy0L4g0KDQvtGB
0YHQuNC4MTgwNgYDVQQDDC/QpNC10LTQtdGA0LDQu9GM0L3QvtC1INC60LDQt9C9
0LDRh9C10LnRgdGC0LLQvjAeFw0yNDA4MjEwODUzMzhaFw0yNTExMTQwODUzMzha
MIICHTELMAkGA1UEBhMCUlUxMDAuBgNVBAgMJ9Ch0LLQtdGA0LTQu9C+0LLRgdC6
0LDRjyDQvtCx0LvQsNGB0YLRjDElMCMGA1UEBwwc0LMuINCV0LrQsNGC0LXRgNC4
0L3QsdGD0YDQszF3MHUGA1UEDAxu0JfQsNC80LXRgdGC0LjRgtC10LvRjCDQnNC4
0L3QuNGB0YLRgNCwINC30LTRgNCw0LLQvtC+0YXRgNCw0L3QtdC90LjRjyDQodCy
0LXRgNC00LvQvtCy0YHQutC+0Lkg0L7QsdC70LDRgdGC0LgxaDBmBgNVBAoMX9Cc
0JjQndCY0KHQotCV0KDQodCi0JLQniDQl9CU0KDQkNCS0J7QntCl0KDQkNCd0JXQ
ndCY0K8g0KHQktCV0KDQlNCb0J7QktCh0JrQntCZINCe0JHQm9CQ0KHQotCYMRYw
FAYFKoUDZAMSCzAxNTkyODA4OTYzMRowGAYIKoUDA4EDAQESDDY2NjIwMjk2MDEx
MTEiMCAGCSqGSIb3DQEJARYTZS5jaGFkb3ZhQGVnb3Y2Ni5ydTEqMCgGA1UEKgwh
0JXQu9C10L3QsCDQkNC90LDRgtC+0LvRjNC10LLQvdCwMRUwEwYDVQQEDAzQp9Cw
0LTQvtCy0LAxNzA1BgNVBAMMLtCn0LDQtNC+0LLQsCDQldC70LXQvdCwINCQ0L3Q
sNGC0L7Qu9GM0LXQstC90LAwZjAfBggqhQMHAQEBATATBgcqhQMCAiQABggqhQMH
AQECAgNDAARA3Hqitye/GOCnTb2gU7MEqljJ0a/ojQKrrbjjYQN3N3vMOfbkOPDb
OCRBy8L6WNIm+/2bJnquxFZ6PEy3LVkYVaOCBKMwggSfMA4GA1UdDwEB/wQEAwID
+DATBgNVHSUEDDAKBggrBgEFBQcDAjAdBgNVHSAEFjAUMAgGBiqFA2RxATAIBgYq
hQNkcQIwDAYFKoUDZHIEAwIBATAsBgUqhQNkbwQjDCHQmtGA0LjQv9GC0L7Qn9GA
0L4gQ1NQICg0LjAuOTk2MykwggGhBgUqhQNkcASCAZYwggGSDIGH0J/RgNC+0LPR
gNCw0LzQvNC90L4t0LDQv9C/0LDRgNCw0YLQvdGL0Lkg0LrQvtC80L/Qu9C10LrR
gSBWaVBOZXQgUEtJIFNlcnZpY2UgKNC90LAg0LDQv9C/0LDRgNCw0YLQvdC+0Lkg
0L/Qu9Cw0YLRhNC+0YDQvNC1IEhTTSAyMDAwUTIpDGjQn9GA0L7Qs9GA0LDQvNC8
0L3Qvi3QsNC/0L/QsNGA0LDRgtC90YvQuSDQutC+0LzQv9C70LXQutGBIMKr0K7Q
vdC40YHQtdGA0YIt0JPQntCh0KLCuy4g0JLQtdGA0YHQuNGPIDQuMAxNQ9C10YDR
gtC40YTQuNC60LDRgiDRgdC+0L7RgtCy0LXRgtGB0YLQstC40Y8g4oSW0KHQpC8x
MjQtNDMyOCDQvtGCIDI5LjA4LjIwMjIMTUPQtdGA0YLQuNGE0LjQutCw0YIg0YHQ
vtC+0YLQstC10YLRgdGC0LLQuNGPIOKEltCh0KQvMTI4LTQ2Mzkg0L7RgiAwNC4x
MC4yMDIzMGYGA1UdHwRfMF0wLqAsoCqGKGh0dHA6Ly9jcmwucm9za2F6bmEucnUv
Y3JsL3VjZmtfMjAyNC5jcmwwK6ApoCeGJWh0dHA6Ly9jcmwuZmsubG9jYWwvY3Js
L3VjZmtfMjAyNC5jcmwwdwYIKwYBBQUHAQEEazBpMDQGCCsGAQUFBzAChihodHRw
Oi8vY3JsLnJvc2them5hLnJ1L2NybC91Y2ZrXzIwMjQuY3J0MDEGCCsGAQUFBzAC
hiVodHRwOi8vY3JsLmZrLmxvY2FsL2NybC91Y2ZrXzIwMjQuY3J0MB0GA1UdDgQW
BBQYvOfcMzIrdu5Shx+QM050lBYR1jCCAXYGA1UdIwSCAW0wggFpgBQGZBOnzuCD
4qZ9n4mn1lYZmEzZp6GCAUOkggE/MIIBOzEhMB8GCSqGSIb3DQEJARYSZGl0QGRp
Z2l0YWwuZ292LnJ1MQswCQYDVQQGEwJSVTEYMBYGA1UECAwPNzcg0JzQvtGB0LrQ
stCwMRkwFwYDVQQHDBDQsy4g0JzQvtGB0LrQstCwMVMwUQYDVQQJDErQn9GA0LXR
gdC90LXQvdGB0LrQsNGPINC90LDQsdC10YDQtdC20L3QsNGPLCDQtNC+0LwgMTAs
INGB0YLRgNC+0LXQvdC40LUgMjEmMCQGA1UECgwd0JzQuNC90YbQuNGE0YDRiyDQ
oNC+0YHRgdC40LgxGDAWBgUqhQNkARINMTA0NzcwMjAyNjcwMTEVMBMGBSqFA2QE
Ego3NzEwNDc0Mzc1MSYwJAYDVQQDDB3QnNC40L3RhtC40YTRgNGLINCg0L7RgdGB
0LjQuIIKbAnAdgAAAAAJjDAKBggqhQMHAQEDAgNBABIONHPK3/tFSHms1OvnBg+8
hr3pMuUZ8Hiu36DomqM/BN3jK9Et4OTa6fAC1XnMNoyL+vceLi2Y7oubozNmha4=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Jy3f2bCNAi8iF+K9VcBfKcD7qGA=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67pxvOJKWw5pOdxFjoiR4uO7+e0=</DigestValue>
      </Reference>
      <Reference URI="/xl/sharedStrings.xml?ContentType=application/vnd.openxmlformats-officedocument.spreadsheetml.sharedStrings+xml">
        <DigestMethod Algorithm="http://www.w3.org/2000/09/xmldsig#sha1"/>
        <DigestValue>nra0nOazVgn5rRWOlUeVgBvrf8k=</DigestValue>
      </Reference>
      <Reference URI="/xl/styles.xml?ContentType=application/vnd.openxmlformats-officedocument.spreadsheetml.styles+xml">
        <DigestMethod Algorithm="http://www.w3.org/2000/09/xmldsig#sha1"/>
        <DigestValue>kVDSyLF9RMOabLl53IsWhSGtduk=</DigestValue>
      </Reference>
      <Reference URI="/xl/theme/theme1.xml?ContentType=application/vnd.openxmlformats-officedocument.theme+xml">
        <DigestMethod Algorithm="http://www.w3.org/2000/09/xmldsig#sha1"/>
        <DigestValue>m1I+73oreNSYYB8rqrx0JPBKZds=</DigestValue>
      </Reference>
      <Reference URI="/xl/workbook.xml?ContentType=application/vnd.openxmlformats-officedocument.spreadsheetml.sheet.main+xml">
        <DigestMethod Algorithm="http://www.w3.org/2000/09/xmldsig#sha1"/>
        <DigestValue>N23AzvwDAUDXXhZe4WgyBtiQwo4=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Yl3fCWQ2ZggavNDtCe1SPufpzjg=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2025-05-14T13:13:16Z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2025-05-14T13:13:16Z</xd:SigningTime>
          <xd:SigningCertificate>
            <xd:Cert>
              <xd:CertDigest>
                <DigestMethod Algorithm="http://www.w3.org/2000/09/xmldsig#sha1"/>
                <DigestValue>tlgL+HeIsyIWdw+7IWiRqBEHh60=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OID.1.2.643.100.4=7710568760, S=77 Москва, E=uc_fk@roskazna.ru</X509IssuerName>
                <X509SerialNumber>7276179287950988927172404480763704950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ЖНВЛП</vt:lpstr>
      <vt:lpstr>ЖНВЛП!Область_печати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Носкова Юлия Дмитриевна</cp:lastModifiedBy>
  <cp:lastPrinted>2025-04-30T12:18:45Z</cp:lastPrinted>
  <dcterms:created xsi:type="dcterms:W3CDTF">2018-04-09T06:40:37Z</dcterms:created>
  <dcterms:modified xsi:type="dcterms:W3CDTF">2025-05-14T13:13:15Z</dcterms:modified>
</cp:coreProperties>
</file>