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ТЕНДЕРЫ\ТЕНДЕРЫ ФХУ 2021 год\ДЭА - 03 Бензин и ДТ на второй квартал 2021\"/>
    </mc:Choice>
  </mc:AlternateContent>
  <bookViews>
    <workbookView xWindow="0" yWindow="0" windowWidth="24435" windowHeight="348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V13" i="1" l="1"/>
  <c r="AA13" i="1" s="1"/>
  <c r="W13" i="1" l="1"/>
  <c r="Y13" i="1" s="1"/>
  <c r="W15" i="1" l="1"/>
  <c r="V15" i="1"/>
  <c r="AA15" i="1" s="1"/>
  <c r="AA17" i="1" s="1"/>
  <c r="Y15" i="1" l="1"/>
</calcChain>
</file>

<file path=xl/sharedStrings.xml><?xml version="1.0" encoding="utf-8"?>
<sst xmlns="http://schemas.openxmlformats.org/spreadsheetml/2006/main" count="29" uniqueCount="23">
  <si>
    <t>Используемый метод определения НМЦК с обоснованием: Для расчета цены контракта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</si>
  <si>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</si>
  <si>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</si>
  <si>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</si>
  <si>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</si>
  <si>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</si>
  <si>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</si>
  <si>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</si>
  <si>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Ср. ар. цена за ед. изм., руб.
 &lt;ц&gt;</t>
  </si>
  <si>
    <t xml:space="preserve">Ср. кв. откл. </t>
  </si>
  <si>
    <t>Коэфф. вариации</t>
  </si>
  <si>
    <t>Н(М)ЦК, руб.</t>
  </si>
  <si>
    <t>Цена за ед. с НДС, руб. / ссылка на контракт 44-ФЗ</t>
  </si>
  <si>
    <t>КП</t>
  </si>
  <si>
    <t>ВСЕГО</t>
  </si>
  <si>
    <t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</t>
  </si>
  <si>
    <t>(должность)</t>
  </si>
  <si>
    <t>(подпись/расшифровка подписи)</t>
  </si>
  <si>
    <t>контрактный управляющий:</t>
  </si>
  <si>
    <t>поставка ГСМ (АИ-95 и Дизельное топливо)</t>
  </si>
  <si>
    <t xml:space="preserve">Бензин автомобильный АИ-95 </t>
  </si>
  <si>
    <t>Дизильное топливо</t>
  </si>
  <si>
    <t>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</si>
</sst>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Liberation Mono"/>
      <family val="3"/>
      <charset val="204"/>
    </font>
    <font>
      <b/>
      <sz val="9"/>
      <color rgb="FF000000"/>
      <name val="Liberation Mono"/>
      <family val="3"/>
      <charset val="204"/>
    </font>
    <font>
      <sz val="9"/>
      <color theme="1"/>
      <name val="Liberation Mono"/>
      <family val="3"/>
      <charset val="204"/>
    </font>
    <font>
      <u/>
      <sz val="9"/>
      <color rgb="FF5D7C91"/>
      <name val="Liberation Mono"/>
      <family val="3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3" xfId="0" applyNumberFormat="1" applyFont="1" applyBorder="1" applyAlignment="1">
      <alignment horizontal="left" vertical="top" readingOrder="1"/>
    </xf>
    <xf numFmtId="0" fontId="2" fillId="0" borderId="4" xfId="0" applyNumberFormat="1" applyFont="1" applyBorder="1" applyAlignment="1">
      <alignment horizontal="left" vertical="top" readingOrder="1"/>
    </xf>
    <xf numFmtId="0" fontId="2" fillId="0" borderId="5" xfId="0" applyNumberFormat="1" applyFont="1" applyBorder="1" applyAlignment="1">
      <alignment horizontal="left" vertical="top" readingOrder="1"/>
    </xf>
    <xf numFmtId="0" fontId="4" fillId="0" borderId="0" xfId="0" applyFont="1"/>
    <xf numFmtId="0" fontId="1" fillId="0" borderId="0" xfId="0" applyNumberFormat="1" applyFont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15" xfId="0" applyNumberFormat="1" applyFont="1" applyBorder="1" applyAlignment="1">
      <alignment horizontal="center" vertical="center" wrapText="1" readingOrder="1"/>
    </xf>
    <xf numFmtId="0" fontId="2" fillId="0" borderId="9" xfId="0" applyNumberFormat="1" applyFont="1" applyBorder="1" applyAlignment="1">
      <alignment horizontal="center" vertical="center" wrapText="1" readingOrder="1"/>
    </xf>
    <xf numFmtId="0" fontId="2" fillId="0" borderId="12" xfId="0" applyNumberFormat="1" applyFont="1" applyBorder="1" applyAlignment="1">
      <alignment horizontal="center" vertical="center" wrapText="1" readingOrder="1"/>
    </xf>
    <xf numFmtId="0" fontId="2" fillId="0" borderId="8" xfId="0" applyNumberFormat="1" applyFont="1" applyBorder="1" applyAlignment="1">
      <alignment horizontal="center" vertical="center" wrapText="1" readingOrder="1"/>
    </xf>
    <xf numFmtId="0" fontId="2" fillId="0" borderId="13" xfId="0" applyNumberFormat="1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2" fillId="0" borderId="14" xfId="0" applyNumberFormat="1" applyFont="1" applyBorder="1" applyAlignment="1">
      <alignment horizontal="center" vertical="center" wrapText="1" readingOrder="1"/>
    </xf>
    <xf numFmtId="0" fontId="2" fillId="0" borderId="6" xfId="0" applyNumberFormat="1" applyFont="1" applyBorder="1" applyAlignment="1">
      <alignment horizontal="center" vertical="center" wrapText="1" readingOrder="1"/>
    </xf>
    <xf numFmtId="0" fontId="2" fillId="0" borderId="10" xfId="0" applyNumberFormat="1" applyFont="1" applyBorder="1" applyAlignment="1">
      <alignment horizontal="center" vertical="center" wrapText="1" readingOrder="1"/>
    </xf>
    <xf numFmtId="0" fontId="2" fillId="0" borderId="11" xfId="0" applyNumberFormat="1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2" fillId="0" borderId="12" xfId="0" applyNumberFormat="1" applyFont="1" applyBorder="1" applyAlignment="1">
      <alignment horizontal="center" wrapText="1" readingOrder="1"/>
    </xf>
    <xf numFmtId="0" fontId="2" fillId="0" borderId="13" xfId="0" applyNumberFormat="1" applyFont="1" applyBorder="1" applyAlignment="1">
      <alignment horizontal="center" wrapText="1" readingOrder="1"/>
    </xf>
    <xf numFmtId="0" fontId="2" fillId="0" borderId="3" xfId="0" applyNumberFormat="1" applyFont="1" applyBorder="1" applyAlignment="1">
      <alignment horizontal="center" wrapText="1" readingOrder="1"/>
    </xf>
    <xf numFmtId="0" fontId="2" fillId="0" borderId="4" xfId="0" applyNumberFormat="1" applyFont="1" applyBorder="1" applyAlignment="1">
      <alignment horizontal="center" wrapText="1" readingOrder="1"/>
    </xf>
    <xf numFmtId="0" fontId="1" fillId="0" borderId="0" xfId="0" applyNumberFormat="1" applyFont="1" applyAlignment="1">
      <alignment horizontal="center" vertical="top" wrapText="1" readingOrder="1"/>
    </xf>
    <xf numFmtId="0" fontId="2" fillId="0" borderId="8" xfId="0" applyNumberFormat="1" applyFont="1" applyBorder="1" applyAlignment="1">
      <alignment horizontal="center" wrapText="1" readingOrder="1"/>
    </xf>
    <xf numFmtId="0" fontId="2" fillId="0" borderId="0" xfId="0" applyNumberFormat="1" applyFont="1" applyBorder="1" applyAlignment="1">
      <alignment horizontal="left" vertical="top" readingOrder="1"/>
    </xf>
    <xf numFmtId="0" fontId="2" fillId="0" borderId="4" xfId="0" applyNumberFormat="1" applyFont="1" applyBorder="1" applyAlignment="1">
      <alignment horizontal="left" vertical="top" readingOrder="1"/>
    </xf>
    <xf numFmtId="0" fontId="2" fillId="0" borderId="3" xfId="0" applyNumberFormat="1" applyFont="1" applyBorder="1" applyAlignment="1">
      <alignment horizontal="left" vertical="top" readingOrder="1"/>
    </xf>
    <xf numFmtId="0" fontId="2" fillId="0" borderId="5" xfId="0" applyNumberFormat="1" applyFont="1" applyBorder="1" applyAlignment="1">
      <alignment horizontal="left" vertical="top" readingOrder="1"/>
    </xf>
    <xf numFmtId="0" fontId="2" fillId="0" borderId="6" xfId="0" applyNumberFormat="1" applyFont="1" applyBorder="1" applyAlignment="1">
      <alignment horizontal="left" vertical="top" readingOrder="1"/>
    </xf>
    <xf numFmtId="0" fontId="2" fillId="0" borderId="14" xfId="0" applyNumberFormat="1" applyFont="1" applyBorder="1" applyAlignment="1">
      <alignment horizontal="left" vertical="top" readingOrder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readingOrder="1"/>
    </xf>
    <xf numFmtId="4" fontId="2" fillId="0" borderId="8" xfId="0" applyNumberFormat="1" applyFont="1" applyBorder="1" applyAlignment="1">
      <alignment horizontal="center" vertical="center" readingOrder="1"/>
    </xf>
    <xf numFmtId="4" fontId="2" fillId="0" borderId="13" xfId="0" applyNumberFormat="1" applyFont="1" applyBorder="1" applyAlignment="1">
      <alignment horizontal="center" vertical="center" readingOrder="1"/>
    </xf>
    <xf numFmtId="4" fontId="2" fillId="0" borderId="5" xfId="0" applyNumberFormat="1" applyFont="1" applyBorder="1" applyAlignment="1">
      <alignment horizontal="center" vertical="center" readingOrder="1"/>
    </xf>
    <xf numFmtId="4" fontId="2" fillId="0" borderId="14" xfId="0" applyNumberFormat="1" applyFont="1" applyBorder="1" applyAlignment="1">
      <alignment horizontal="center" vertical="center" readingOrder="1"/>
    </xf>
    <xf numFmtId="4" fontId="2" fillId="0" borderId="6" xfId="0" applyNumberFormat="1" applyFont="1" applyBorder="1" applyAlignment="1">
      <alignment horizontal="center" vertical="center" readingOrder="1"/>
    </xf>
    <xf numFmtId="49" fontId="5" fillId="0" borderId="10" xfId="0" applyNumberFormat="1" applyFont="1" applyBorder="1" applyAlignment="1">
      <alignment horizontal="center" vertical="center" wrapText="1" readingOrder="1"/>
    </xf>
    <xf numFmtId="49" fontId="5" fillId="0" borderId="11" xfId="0" applyNumberFormat="1" applyFont="1" applyBorder="1" applyAlignment="1">
      <alignment horizontal="center" vertical="center" wrapText="1" readingOrder="1"/>
    </xf>
    <xf numFmtId="49" fontId="5" fillId="0" borderId="7" xfId="0" applyNumberFormat="1" applyFont="1" applyBorder="1" applyAlignment="1">
      <alignment horizontal="center" vertical="center" wrapText="1" readingOrder="1"/>
    </xf>
    <xf numFmtId="4" fontId="2" fillId="0" borderId="10" xfId="0" applyNumberFormat="1" applyFont="1" applyBorder="1" applyAlignment="1">
      <alignment horizontal="center" vertical="center" readingOrder="1"/>
    </xf>
    <xf numFmtId="4" fontId="2" fillId="0" borderId="11" xfId="0" applyNumberFormat="1" applyFont="1" applyBorder="1" applyAlignment="1">
      <alignment horizontal="center" vertical="center" readingOrder="1"/>
    </xf>
    <xf numFmtId="4" fontId="2" fillId="0" borderId="7" xfId="0" applyNumberFormat="1" applyFont="1" applyBorder="1" applyAlignment="1">
      <alignment horizontal="center" vertical="center" readingOrder="1"/>
    </xf>
    <xf numFmtId="4" fontId="2" fillId="0" borderId="2" xfId="0" applyNumberFormat="1" applyFont="1" applyBorder="1" applyAlignment="1">
      <alignment horizontal="center" vertical="center" readingOrder="1"/>
    </xf>
    <xf numFmtId="4" fontId="2" fillId="0" borderId="9" xfId="0" applyNumberFormat="1" applyFont="1" applyBorder="1" applyAlignment="1">
      <alignment horizontal="center" vertical="center" readingOrder="1"/>
    </xf>
    <xf numFmtId="0" fontId="2" fillId="0" borderId="0" xfId="0" applyNumberFormat="1" applyFont="1" applyAlignment="1">
      <alignment horizontal="left" vertical="top" wrapText="1" readingOrder="1"/>
    </xf>
    <xf numFmtId="0" fontId="3" fillId="0" borderId="0" xfId="0" applyNumberFormat="1" applyFont="1" applyAlignment="1">
      <alignment horizontal="left" vertical="top" wrapText="1" readingOrder="1"/>
    </xf>
    <xf numFmtId="0" fontId="1" fillId="0" borderId="0" xfId="0" applyNumberFormat="1" applyFont="1" applyAlignment="1">
      <alignment horizontal="left" vertical="top" wrapText="1" readingOrder="1"/>
    </xf>
    <xf numFmtId="0" fontId="3" fillId="0" borderId="8" xfId="0" applyNumberFormat="1" applyFont="1" applyBorder="1" applyAlignment="1">
      <alignment horizontal="left" vertical="center" wrapText="1" readingOrder="1"/>
    </xf>
    <xf numFmtId="4" fontId="3" fillId="0" borderId="8" xfId="0" applyNumberFormat="1" applyFont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23</xdr:col>
      <xdr:colOff>809625</xdr:colOff>
      <xdr:row>2</xdr:row>
      <xdr:rowOff>9525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23</xdr:col>
      <xdr:colOff>0</xdr:colOff>
      <xdr:row>7</xdr:row>
      <xdr:rowOff>0</xdr:rowOff>
    </xdr:from>
    <xdr:to>
      <xdr:col>24</xdr:col>
      <xdr:colOff>1</xdr:colOff>
      <xdr:row>11</xdr:row>
      <xdr:rowOff>6569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7</xdr:row>
      <xdr:rowOff>0</xdr:rowOff>
    </xdr:from>
    <xdr:to>
      <xdr:col>29</xdr:col>
      <xdr:colOff>0</xdr:colOff>
      <xdr:row>11</xdr:row>
      <xdr:rowOff>656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9</xdr:row>
      <xdr:rowOff>0</xdr:rowOff>
    </xdr:from>
    <xdr:to>
      <xdr:col>26</xdr:col>
      <xdr:colOff>0</xdr:colOff>
      <xdr:row>10</xdr:row>
      <xdr:rowOff>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9525</xdr:rowOff>
    </xdr:from>
    <xdr:to>
      <xdr:col>22</xdr:col>
      <xdr:colOff>0</xdr:colOff>
      <xdr:row>19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22</xdr:row>
      <xdr:rowOff>9525</xdr:rowOff>
    </xdr:from>
    <xdr:to>
      <xdr:col>22</xdr:col>
      <xdr:colOff>0</xdr:colOff>
      <xdr:row>22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4"/>
  <sheetViews>
    <sheetView tabSelected="1" zoomScaleNormal="100" workbookViewId="0">
      <selection activeCell="D15" sqref="D15:D16"/>
    </sheetView>
  </sheetViews>
  <sheetFormatPr defaultRowHeight="15" x14ac:dyDescent="0.25"/>
  <cols>
    <col min="1" max="1" width="5.42578125" customWidth="1"/>
    <col min="2" max="2" width="2.140625" customWidth="1"/>
    <col min="3" max="3" width="24.28515625" customWidth="1"/>
    <col min="4" max="4" width="6.7109375" customWidth="1"/>
    <col min="5" max="5" width="11.28515625" customWidth="1"/>
    <col min="6" max="6" width="29.28515625" hidden="1" customWidth="1"/>
    <col min="7" max="7" width="0.28515625" customWidth="1"/>
    <col min="8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1" customWidth="1"/>
    <col min="15" max="15" width="0.710937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5.28515625" customWidth="1"/>
    <col min="21" max="21" width="9.5703125" customWidth="1"/>
    <col min="22" max="22" width="9.28515625" customWidth="1"/>
    <col min="23" max="23" width="0.140625" customWidth="1"/>
    <col min="24" max="24" width="12.140625" customWidth="1"/>
    <col min="25" max="25" width="0.140625" customWidth="1"/>
    <col min="26" max="26" width="9.85546875" customWidth="1"/>
    <col min="27" max="27" width="0.140625" customWidth="1"/>
    <col min="28" max="28" width="18.140625" customWidth="1"/>
    <col min="29" max="29" width="0.28515625" customWidth="1"/>
  </cols>
  <sheetData>
    <row r="1" spans="1:29" ht="48.7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/>
    <row r="3" spans="1:29" ht="1.5" customHeight="1" x14ac:dyDescent="0.25"/>
    <row r="4" spans="1:29" ht="16.5" customHeight="1" x14ac:dyDescent="0.25">
      <c r="H4" s="26" t="s">
        <v>19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9" ht="6" customHeight="1" x14ac:dyDescent="0.25"/>
    <row r="6" spans="1:29" ht="51" customHeight="1" x14ac:dyDescent="0.25">
      <c r="A6" s="6" t="s">
        <v>1</v>
      </c>
      <c r="B6" s="6"/>
      <c r="C6" s="7" t="s">
        <v>2</v>
      </c>
      <c r="D6" s="7" t="s">
        <v>3</v>
      </c>
      <c r="E6" s="10" t="s">
        <v>4</v>
      </c>
      <c r="F6" s="11"/>
      <c r="G6" s="12"/>
      <c r="H6" s="19" t="s">
        <v>5</v>
      </c>
      <c r="I6" s="20"/>
      <c r="J6" s="20"/>
      <c r="K6" s="20"/>
      <c r="L6" s="20"/>
      <c r="M6" s="20"/>
      <c r="N6" s="21"/>
      <c r="O6" s="19" t="s">
        <v>6</v>
      </c>
      <c r="P6" s="20"/>
      <c r="Q6" s="21"/>
      <c r="R6" s="19" t="s">
        <v>7</v>
      </c>
      <c r="S6" s="20"/>
      <c r="T6" s="20"/>
      <c r="U6" s="21"/>
      <c r="V6" s="7" t="s">
        <v>8</v>
      </c>
      <c r="W6" s="22" t="s">
        <v>9</v>
      </c>
      <c r="X6" s="23"/>
      <c r="Y6" s="22" t="s">
        <v>10</v>
      </c>
      <c r="Z6" s="23"/>
      <c r="AA6" s="22" t="s">
        <v>11</v>
      </c>
      <c r="AB6" s="27"/>
      <c r="AC6" s="23"/>
    </row>
    <row r="7" spans="1:29" ht="0.75" customHeight="1" x14ac:dyDescent="0.25">
      <c r="A7" s="6"/>
      <c r="B7" s="6"/>
      <c r="C7" s="8"/>
      <c r="D7" s="8"/>
      <c r="E7" s="13"/>
      <c r="F7" s="14"/>
      <c r="G7" s="15"/>
      <c r="H7" s="10" t="s">
        <v>12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8"/>
      <c r="W7" s="1"/>
      <c r="X7" s="2"/>
      <c r="Y7" s="24"/>
      <c r="Z7" s="25"/>
      <c r="AA7" s="1"/>
      <c r="AB7" s="28"/>
      <c r="AC7" s="29"/>
    </row>
    <row r="8" spans="1:29" ht="6" customHeight="1" x14ac:dyDescent="0.25">
      <c r="A8" s="6"/>
      <c r="B8" s="6"/>
      <c r="C8" s="8"/>
      <c r="D8" s="8"/>
      <c r="E8" s="13"/>
      <c r="F8" s="14"/>
      <c r="G8" s="15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8"/>
      <c r="W8" s="30"/>
      <c r="X8" s="4"/>
      <c r="Y8" s="24"/>
      <c r="Z8" s="25"/>
      <c r="AA8" s="30"/>
      <c r="AB8" s="4"/>
      <c r="AC8" s="4"/>
    </row>
    <row r="9" spans="1:29" ht="0.75" customHeight="1" x14ac:dyDescent="0.25">
      <c r="A9" s="6"/>
      <c r="B9" s="6"/>
      <c r="C9" s="8"/>
      <c r="D9" s="8"/>
      <c r="E9" s="13"/>
      <c r="F9" s="14"/>
      <c r="G9" s="15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8"/>
      <c r="W9" s="30"/>
      <c r="X9" s="4"/>
      <c r="Y9" s="1"/>
      <c r="Z9" s="2"/>
      <c r="AA9" s="30"/>
      <c r="AB9" s="4"/>
      <c r="AC9" s="4"/>
    </row>
    <row r="10" spans="1:29" ht="21.75" customHeight="1" x14ac:dyDescent="0.25">
      <c r="A10" s="6"/>
      <c r="B10" s="6"/>
      <c r="C10" s="8"/>
      <c r="D10" s="8"/>
      <c r="E10" s="13"/>
      <c r="F10" s="14"/>
      <c r="G10" s="15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8"/>
      <c r="W10" s="30"/>
      <c r="X10" s="4"/>
      <c r="Y10" s="1"/>
      <c r="Z10" s="4"/>
      <c r="AA10" s="30"/>
      <c r="AB10" s="4"/>
      <c r="AC10" s="4"/>
    </row>
    <row r="11" spans="1:29" ht="16.5" customHeight="1" x14ac:dyDescent="0.25">
      <c r="A11" s="6"/>
      <c r="B11" s="6"/>
      <c r="C11" s="8"/>
      <c r="D11" s="8"/>
      <c r="E11" s="13"/>
      <c r="F11" s="14"/>
      <c r="G11" s="15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8"/>
      <c r="W11" s="30"/>
      <c r="X11" s="4"/>
      <c r="Y11" s="30"/>
      <c r="Z11" s="29"/>
      <c r="AA11" s="30"/>
      <c r="AB11" s="4"/>
      <c r="AC11" s="4"/>
    </row>
    <row r="12" spans="1:29" ht="0.75" customHeight="1" x14ac:dyDescent="0.25">
      <c r="A12" s="6"/>
      <c r="B12" s="6"/>
      <c r="C12" s="9"/>
      <c r="D12" s="9"/>
      <c r="E12" s="16"/>
      <c r="F12" s="17"/>
      <c r="G12" s="18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9"/>
      <c r="W12" s="31"/>
      <c r="X12" s="4"/>
      <c r="Y12" s="31"/>
      <c r="Z12" s="32"/>
      <c r="AA12" s="3"/>
      <c r="AB12" s="33"/>
      <c r="AC12" s="32"/>
    </row>
    <row r="13" spans="1:29" ht="21" customHeight="1" x14ac:dyDescent="0.25">
      <c r="A13" s="10">
        <v>1</v>
      </c>
      <c r="B13" s="12"/>
      <c r="C13" s="37" t="s">
        <v>20</v>
      </c>
      <c r="D13" s="39">
        <v>15900</v>
      </c>
      <c r="E13" s="34" t="s">
        <v>22</v>
      </c>
      <c r="F13" s="34"/>
      <c r="G13" s="34"/>
      <c r="H13" s="50">
        <v>48.05</v>
      </c>
      <c r="I13" s="51"/>
      <c r="J13" s="51"/>
      <c r="K13" s="51"/>
      <c r="L13" s="51"/>
      <c r="M13" s="51"/>
      <c r="N13" s="52"/>
      <c r="O13" s="50">
        <v>48.92</v>
      </c>
      <c r="P13" s="51"/>
      <c r="Q13" s="52"/>
      <c r="R13" s="50">
        <v>47.18</v>
      </c>
      <c r="S13" s="51"/>
      <c r="T13" s="51"/>
      <c r="U13" s="52"/>
      <c r="V13" s="53">
        <f>ROUNDDOWN(AVERAGE(H13,O13,R13),2)</f>
        <v>48.05</v>
      </c>
      <c r="W13" s="41">
        <f>STDEV(H13,O13,R13)</f>
        <v>0.87000000000000099</v>
      </c>
      <c r="X13" s="43"/>
      <c r="Y13" s="41">
        <f>W13/V13*100</f>
        <v>1.8106139438085349</v>
      </c>
      <c r="Z13" s="43"/>
      <c r="AA13" s="41">
        <f>V13*D13</f>
        <v>763995</v>
      </c>
      <c r="AB13" s="42"/>
      <c r="AC13" s="43"/>
    </row>
    <row r="14" spans="1:29" ht="18.75" customHeight="1" x14ac:dyDescent="0.25">
      <c r="A14" s="16"/>
      <c r="B14" s="18"/>
      <c r="C14" s="38"/>
      <c r="D14" s="40"/>
      <c r="E14" s="35"/>
      <c r="F14" s="36"/>
      <c r="G14" s="36"/>
      <c r="H14" s="47" t="s">
        <v>13</v>
      </c>
      <c r="I14" s="48"/>
      <c r="J14" s="48"/>
      <c r="K14" s="48"/>
      <c r="L14" s="48"/>
      <c r="M14" s="48"/>
      <c r="N14" s="49"/>
      <c r="O14" s="47" t="s">
        <v>13</v>
      </c>
      <c r="P14" s="48"/>
      <c r="Q14" s="49"/>
      <c r="R14" s="47" t="s">
        <v>13</v>
      </c>
      <c r="S14" s="48"/>
      <c r="T14" s="48"/>
      <c r="U14" s="49"/>
      <c r="V14" s="54"/>
      <c r="W14" s="44"/>
      <c r="X14" s="46"/>
      <c r="Y14" s="44"/>
      <c r="Z14" s="46"/>
      <c r="AA14" s="44"/>
      <c r="AB14" s="45"/>
      <c r="AC14" s="46"/>
    </row>
    <row r="15" spans="1:29" ht="21" customHeight="1" x14ac:dyDescent="0.25">
      <c r="A15" s="10">
        <v>2</v>
      </c>
      <c r="B15" s="12"/>
      <c r="C15" s="37" t="s">
        <v>21</v>
      </c>
      <c r="D15" s="39">
        <v>900</v>
      </c>
      <c r="E15" s="34" t="s">
        <v>22</v>
      </c>
      <c r="F15" s="34"/>
      <c r="G15" s="34"/>
      <c r="H15" s="50">
        <v>51.66</v>
      </c>
      <c r="I15" s="51"/>
      <c r="J15" s="51"/>
      <c r="K15" s="51"/>
      <c r="L15" s="51"/>
      <c r="M15" s="51"/>
      <c r="N15" s="52"/>
      <c r="O15" s="50">
        <v>51.77</v>
      </c>
      <c r="P15" s="51"/>
      <c r="Q15" s="52"/>
      <c r="R15" s="50">
        <v>51.55</v>
      </c>
      <c r="S15" s="51"/>
      <c r="T15" s="51"/>
      <c r="U15" s="52"/>
      <c r="V15" s="53">
        <f>ROUNDDOWN(AVERAGE(H15,O15,R15),2)</f>
        <v>51.66</v>
      </c>
      <c r="W15" s="41">
        <f>STDEV(H15,O15,R15)</f>
        <v>0.11000000000000298</v>
      </c>
      <c r="X15" s="43"/>
      <c r="Y15" s="41">
        <f>W15/V15*100</f>
        <v>0.21293070073558459</v>
      </c>
      <c r="Z15" s="43"/>
      <c r="AA15" s="41">
        <f>V15*D15</f>
        <v>46494</v>
      </c>
      <c r="AB15" s="42"/>
      <c r="AC15" s="43"/>
    </row>
    <row r="16" spans="1:29" x14ac:dyDescent="0.25">
      <c r="A16" s="16"/>
      <c r="B16" s="18"/>
      <c r="C16" s="38"/>
      <c r="D16" s="40"/>
      <c r="E16" s="35"/>
      <c r="F16" s="36"/>
      <c r="G16" s="36"/>
      <c r="H16" s="47" t="s">
        <v>13</v>
      </c>
      <c r="I16" s="48"/>
      <c r="J16" s="48"/>
      <c r="K16" s="48"/>
      <c r="L16" s="48"/>
      <c r="M16" s="48"/>
      <c r="N16" s="49"/>
      <c r="O16" s="47" t="s">
        <v>13</v>
      </c>
      <c r="P16" s="48"/>
      <c r="Q16" s="49"/>
      <c r="R16" s="47" t="s">
        <v>13</v>
      </c>
      <c r="S16" s="48"/>
      <c r="T16" s="48"/>
      <c r="U16" s="49"/>
      <c r="V16" s="54"/>
      <c r="W16" s="44"/>
      <c r="X16" s="46"/>
      <c r="Y16" s="44"/>
      <c r="Z16" s="46"/>
      <c r="AA16" s="44"/>
      <c r="AB16" s="45"/>
      <c r="AC16" s="46"/>
    </row>
    <row r="17" spans="1:29" ht="21" customHeight="1" x14ac:dyDescent="0.25">
      <c r="A17" s="4"/>
      <c r="B17" s="58" t="s">
        <v>14</v>
      </c>
      <c r="C17" s="5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59">
        <f>+AA13+AA15</f>
        <v>810489</v>
      </c>
      <c r="AB17" s="59"/>
      <c r="AC17" s="4"/>
    </row>
    <row r="18" spans="1:29" ht="66.75" customHeight="1" x14ac:dyDescent="0.25">
      <c r="A18" s="4"/>
      <c r="B18" s="55" t="s">
        <v>15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45.75" customHeight="1" x14ac:dyDescent="0.25">
      <c r="A19" s="4"/>
      <c r="B19" s="56" t="s">
        <v>18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.5" customHeight="1" x14ac:dyDescent="0.25"/>
    <row r="21" spans="1:29" ht="16.5" customHeight="1" x14ac:dyDescent="0.25">
      <c r="K21" s="26" t="s">
        <v>16</v>
      </c>
      <c r="L21" s="26"/>
      <c r="M21" s="26"/>
      <c r="N21" s="26"/>
      <c r="O21" s="26"/>
      <c r="P21" s="26"/>
    </row>
    <row r="22" spans="1:29" ht="18" customHeight="1" x14ac:dyDescent="0.25"/>
    <row r="23" spans="1:29" ht="1.5" customHeight="1" x14ac:dyDescent="0.25"/>
    <row r="24" spans="1:29" ht="17.25" customHeight="1" x14ac:dyDescent="0.25">
      <c r="F24" s="57" t="s">
        <v>17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</sheetData>
  <mergeCells count="58">
    <mergeCell ref="K21:P21"/>
    <mergeCell ref="F24:S24"/>
    <mergeCell ref="B17:C17"/>
    <mergeCell ref="AA17:AB17"/>
    <mergeCell ref="W15:X16"/>
    <mergeCell ref="Y15:Z16"/>
    <mergeCell ref="AA15:AC16"/>
    <mergeCell ref="A15:B16"/>
    <mergeCell ref="C15:C16"/>
    <mergeCell ref="D15:D16"/>
    <mergeCell ref="H15:N15"/>
    <mergeCell ref="O15:Q15"/>
    <mergeCell ref="R15:U15"/>
    <mergeCell ref="V15:V16"/>
    <mergeCell ref="H16:N16"/>
    <mergeCell ref="O16:Q16"/>
    <mergeCell ref="E15:E16"/>
    <mergeCell ref="F15:F16"/>
    <mergeCell ref="G15:G16"/>
    <mergeCell ref="B18:AC18"/>
    <mergeCell ref="B19:R19"/>
    <mergeCell ref="R16:U16"/>
    <mergeCell ref="A13:B14"/>
    <mergeCell ref="C13:C14"/>
    <mergeCell ref="D13:D14"/>
    <mergeCell ref="AA13:AC14"/>
    <mergeCell ref="H14:N14"/>
    <mergeCell ref="O14:Q14"/>
    <mergeCell ref="R14:U14"/>
    <mergeCell ref="R13:U13"/>
    <mergeCell ref="V13:V14"/>
    <mergeCell ref="W13:X14"/>
    <mergeCell ref="Y13:Z14"/>
    <mergeCell ref="H13:N13"/>
    <mergeCell ref="O13:Q13"/>
    <mergeCell ref="AA8:AA11"/>
    <mergeCell ref="Y11:Y12"/>
    <mergeCell ref="Z11:Z12"/>
    <mergeCell ref="AB12:AC12"/>
    <mergeCell ref="E13:E14"/>
    <mergeCell ref="F13:F14"/>
    <mergeCell ref="G13:G14"/>
    <mergeCell ref="A1:AC1"/>
    <mergeCell ref="A6:B12"/>
    <mergeCell ref="C6:C12"/>
    <mergeCell ref="D6:D12"/>
    <mergeCell ref="E6:G12"/>
    <mergeCell ref="H6:N6"/>
    <mergeCell ref="O6:Q6"/>
    <mergeCell ref="R6:U6"/>
    <mergeCell ref="V6:V12"/>
    <mergeCell ref="W6:X6"/>
    <mergeCell ref="Y6:Z8"/>
    <mergeCell ref="H4:V4"/>
    <mergeCell ref="AA6:AC6"/>
    <mergeCell ref="H7:U12"/>
    <mergeCell ref="AB7:AC7"/>
    <mergeCell ref="W8:W12"/>
  </mergeCells>
  <pageMargins left="0.119999997317791" right="0.109999999403954" top="0.15000000596046401" bottom="0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Чудиновских Глеб Дмитриевич</dc:creator>
  <cp:lastModifiedBy>user</cp:lastModifiedBy>
  <cp:lastPrinted>2020-11-09T06:09:43Z</cp:lastPrinted>
  <dcterms:created xsi:type="dcterms:W3CDTF">2020-09-16T11:56:47Z</dcterms:created>
  <dcterms:modified xsi:type="dcterms:W3CDTF">2021-03-04T13:06:49Z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</Properties>
</file>