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5" i="1" l="1"/>
  <c r="K25" i="1" s="1"/>
  <c r="L25" i="1" s="1"/>
  <c r="J24" i="1"/>
  <c r="K24" i="1" s="1"/>
  <c r="L24" i="1" s="1"/>
  <c r="J23" i="1"/>
  <c r="K23" i="1" s="1"/>
  <c r="L23" i="1" s="1"/>
  <c r="J22" i="1"/>
  <c r="K22" i="1" s="1"/>
  <c r="L22" i="1" s="1"/>
  <c r="J21" i="1"/>
  <c r="K21" i="1" s="1"/>
  <c r="L21" i="1" s="1"/>
  <c r="J20" i="1"/>
  <c r="K20" i="1" s="1"/>
  <c r="L20" i="1" s="1"/>
  <c r="I19" i="1"/>
  <c r="H19" i="1"/>
  <c r="G19" i="1"/>
  <c r="I18" i="1"/>
  <c r="H18" i="1"/>
  <c r="G18" i="1"/>
  <c r="J17" i="1"/>
  <c r="K17" i="1" s="1"/>
  <c r="L17" i="1" s="1"/>
  <c r="J16" i="1"/>
  <c r="K16" i="1" s="1"/>
  <c r="L16" i="1" s="1"/>
  <c r="J15" i="1"/>
  <c r="K15" i="1" s="1"/>
  <c r="L15" i="1" s="1"/>
  <c r="I14" i="1"/>
  <c r="H14" i="1"/>
  <c r="G14" i="1"/>
  <c r="J18" i="1" l="1"/>
  <c r="K18" i="1" s="1"/>
  <c r="L18" i="1" s="1"/>
  <c r="J14" i="1"/>
  <c r="K14" i="1" s="1"/>
  <c r="L14" i="1" s="1"/>
  <c r="J19" i="1"/>
  <c r="K19" i="1" s="1"/>
  <c r="L19" i="1" s="1"/>
  <c r="L26" i="1" l="1"/>
</calcChain>
</file>

<file path=xl/sharedStrings.xml><?xml version="1.0" encoding="utf-8"?>
<sst xmlns="http://schemas.openxmlformats.org/spreadsheetml/2006/main" count="35" uniqueCount="22">
  <si>
    <t>№ п/п</t>
  </si>
  <si>
    <t>Наименование товара</t>
  </si>
  <si>
    <t>Единица измерения</t>
  </si>
  <si>
    <t>Количество</t>
  </si>
  <si>
    <t>1.  </t>
  </si>
  <si>
    <t>Шпатель для приготовления мазков крови</t>
  </si>
  <si>
    <t>штука</t>
  </si>
  <si>
    <t>Пробирка вакуумная для взятия образцов крови ИВД, с K3ЭДТА</t>
  </si>
  <si>
    <t>Держатель пробирки с иглой для забора крови</t>
  </si>
  <si>
    <t>Пробирка центрифужная ИВД, нестерильная</t>
  </si>
  <si>
    <t>Наконечник одноразовый</t>
  </si>
  <si>
    <t>Пробирка вакуумная для взятия образцов крови ИВД, с активатором свертывания</t>
  </si>
  <si>
    <t>Пробирка вакуумная для взятия образцов крови ИВД, с натрия цитратом</t>
  </si>
  <si>
    <t>Предметное стекло/слайд для микроскопии ИВД</t>
  </si>
  <si>
    <t>Пробирка центрифужная нестерильная</t>
  </si>
  <si>
    <t>Контейнер-укладка лаборанта</t>
  </si>
  <si>
    <t>1441 от 02.09.2020</t>
  </si>
  <si>
    <t>130 от 03.09.2020</t>
  </si>
  <si>
    <t>451 от 03.09.2020</t>
  </si>
  <si>
    <t>средняя</t>
  </si>
  <si>
    <t>средняя округление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</si>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</sst>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0" fillId="0" borderId="0" xfId="0" applyFill="1" applyAlignment="1"/>
    <xf numFmtId="0" fontId="1" fillId="0" borderId="1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4" fontId="0" fillId="0" borderId="1" xfId="0" applyNumberForma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G26"/>
  <sheetViews>
    <sheetView tabSelected="1" topLeftCell="A11" workbookViewId="0">
      <selection activeCell="F21" sqref="F21"/>
    </sheetView>
  </sheetViews>
  <sheetFormatPr defaultRowHeight="15" x14ac:dyDescent="0.25"/>
  <cols>
    <col min="1" max="3" width="9.140625" style="1"/>
    <col min="4" max="4" width="27.28515625" style="1" customWidth="1"/>
    <col min="5" max="5" width="12" style="1" customWidth="1"/>
    <col min="6" max="11" width="9.140625" style="1"/>
    <col min="12" max="13" width="11.28515625" style="1" bestFit="1" customWidth="1"/>
    <col min="14" max="16384" width="9.140625" style="1"/>
  </cols>
  <sheetData>
    <row r="13" spans="3:12" ht="47.25" x14ac:dyDescent="0.25">
      <c r="C13" s="2" t="s">
        <v>0</v>
      </c>
      <c r="D13" s="2" t="s">
        <v>1</v>
      </c>
      <c r="E13" s="2" t="s">
        <v>2</v>
      </c>
      <c r="F13" s="2" t="s">
        <v>3</v>
      </c>
      <c r="G13" s="5" t="s">
        <v>16</v>
      </c>
      <c r="H13" s="5" t="s">
        <v>17</v>
      </c>
      <c r="I13" s="5" t="s">
        <v>18</v>
      </c>
      <c r="J13" s="5" t="s">
        <v>19</v>
      </c>
      <c r="K13" s="6" t="s">
        <v>20</v>
      </c>
      <c r="L13" s="5" t="s">
        <v>21</v>
      </c>
    </row>
    <row r="14" spans="3:12" ht="47.25" x14ac:dyDescent="0.25">
      <c r="C14" s="3" t="s">
        <v>4</v>
      </c>
      <c r="D14" s="2" t="s">
        <v>5</v>
      </c>
      <c r="E14" s="2" t="s">
        <v>6</v>
      </c>
      <c r="F14" s="2">
        <v>150</v>
      </c>
      <c r="G14" s="2">
        <f>435/50</f>
        <v>8.6999999999999993</v>
      </c>
      <c r="H14" s="2">
        <f>435/50</f>
        <v>8.6999999999999993</v>
      </c>
      <c r="I14" s="2">
        <f>450/50</f>
        <v>9</v>
      </c>
      <c r="J14" s="2">
        <f>AVERAGE(G14:I14)</f>
        <v>8.7999999999999989</v>
      </c>
      <c r="K14" s="7">
        <f>ROUND(J14,2)</f>
        <v>8.8000000000000007</v>
      </c>
      <c r="L14" s="8">
        <f>F14*K14</f>
        <v>1320</v>
      </c>
    </row>
    <row r="15" spans="3:12" s="9" customFormat="1" ht="47.25" x14ac:dyDescent="0.25">
      <c r="C15" s="10">
        <v>2</v>
      </c>
      <c r="D15" s="5" t="s">
        <v>7</v>
      </c>
      <c r="E15" s="5" t="s">
        <v>6</v>
      </c>
      <c r="F15" s="5">
        <v>3500</v>
      </c>
      <c r="G15" s="5">
        <v>7.55</v>
      </c>
      <c r="H15" s="5">
        <v>7.55</v>
      </c>
      <c r="I15" s="5">
        <v>7.6</v>
      </c>
      <c r="J15" s="5">
        <f t="shared" ref="J15:J25" si="0">AVERAGE(G15:I15)</f>
        <v>7.5666666666666664</v>
      </c>
      <c r="K15" s="11">
        <f t="shared" ref="K15:K25" si="1">ROUND(J15,2)</f>
        <v>7.57</v>
      </c>
      <c r="L15" s="12">
        <f t="shared" ref="L15:L25" si="2">F15*K15</f>
        <v>26495</v>
      </c>
    </row>
    <row r="16" spans="3:12" s="9" customFormat="1" ht="31.5" x14ac:dyDescent="0.25">
      <c r="C16" s="10">
        <v>3</v>
      </c>
      <c r="D16" s="5" t="s">
        <v>8</v>
      </c>
      <c r="E16" s="5" t="s">
        <v>6</v>
      </c>
      <c r="F16" s="5">
        <v>12000</v>
      </c>
      <c r="G16" s="5">
        <v>18.79</v>
      </c>
      <c r="H16" s="5">
        <v>18.79</v>
      </c>
      <c r="I16" s="5">
        <v>18.8</v>
      </c>
      <c r="J16" s="5">
        <f t="shared" si="0"/>
        <v>18.793333333333333</v>
      </c>
      <c r="K16" s="11">
        <f t="shared" si="1"/>
        <v>18.79</v>
      </c>
      <c r="L16" s="12">
        <f>F16*K16</f>
        <v>225480</v>
      </c>
    </row>
    <row r="17" spans="1:33" ht="31.5" x14ac:dyDescent="0.25">
      <c r="C17" s="3">
        <v>4</v>
      </c>
      <c r="D17" s="2" t="s">
        <v>9</v>
      </c>
      <c r="E17" s="2" t="s">
        <v>6</v>
      </c>
      <c r="F17" s="2">
        <v>1500</v>
      </c>
      <c r="G17" s="2">
        <v>2</v>
      </c>
      <c r="H17" s="2">
        <v>2</v>
      </c>
      <c r="I17" s="2">
        <v>2.0499999999999998</v>
      </c>
      <c r="J17" s="2">
        <f t="shared" si="0"/>
        <v>2.0166666666666666</v>
      </c>
      <c r="K17" s="7">
        <f t="shared" si="1"/>
        <v>2.02</v>
      </c>
      <c r="L17" s="8">
        <f t="shared" si="2"/>
        <v>3030</v>
      </c>
    </row>
    <row r="18" spans="1:33" ht="15.75" x14ac:dyDescent="0.25">
      <c r="C18" s="3">
        <v>5</v>
      </c>
      <c r="D18" s="2" t="s">
        <v>10</v>
      </c>
      <c r="E18" s="2" t="s">
        <v>6</v>
      </c>
      <c r="F18" s="2">
        <v>1000</v>
      </c>
      <c r="G18" s="2">
        <f>1185/1000</f>
        <v>1.1850000000000001</v>
      </c>
      <c r="H18" s="2">
        <f>1185/1000</f>
        <v>1.1850000000000001</v>
      </c>
      <c r="I18" s="2">
        <f>1190/1000</f>
        <v>1.19</v>
      </c>
      <c r="J18" s="2">
        <f t="shared" si="0"/>
        <v>1.1866666666666668</v>
      </c>
      <c r="K18" s="7">
        <f t="shared" si="1"/>
        <v>1.19</v>
      </c>
      <c r="L18" s="8">
        <f t="shared" si="2"/>
        <v>1190</v>
      </c>
    </row>
    <row r="19" spans="1:33" ht="15.75" x14ac:dyDescent="0.25">
      <c r="C19" s="3">
        <v>6</v>
      </c>
      <c r="D19" s="2" t="s">
        <v>10</v>
      </c>
      <c r="E19" s="2" t="s">
        <v>6</v>
      </c>
      <c r="F19" s="2">
        <v>5000</v>
      </c>
      <c r="G19" s="2">
        <f>1430/1000</f>
        <v>1.43</v>
      </c>
      <c r="H19" s="2">
        <f>1430/1000</f>
        <v>1.43</v>
      </c>
      <c r="I19" s="2">
        <f>1450/1000</f>
        <v>1.45</v>
      </c>
      <c r="J19" s="2">
        <f t="shared" si="0"/>
        <v>1.4366666666666665</v>
      </c>
      <c r="K19" s="7">
        <f t="shared" si="1"/>
        <v>1.44</v>
      </c>
      <c r="L19" s="8">
        <f t="shared" si="2"/>
        <v>7200</v>
      </c>
    </row>
    <row r="20" spans="1:33" ht="63" x14ac:dyDescent="0.25">
      <c r="C20" s="3">
        <v>7</v>
      </c>
      <c r="D20" s="2" t="s">
        <v>11</v>
      </c>
      <c r="E20" s="2" t="s">
        <v>6</v>
      </c>
      <c r="F20" s="2">
        <v>2000</v>
      </c>
      <c r="G20" s="2">
        <v>11.51</v>
      </c>
      <c r="H20" s="2">
        <v>11.51</v>
      </c>
      <c r="I20" s="2">
        <v>11.55</v>
      </c>
      <c r="J20" s="2">
        <f t="shared" si="0"/>
        <v>11.523333333333333</v>
      </c>
      <c r="K20" s="7">
        <f t="shared" si="1"/>
        <v>11.52</v>
      </c>
      <c r="L20" s="8">
        <f t="shared" si="2"/>
        <v>23040</v>
      </c>
    </row>
    <row r="21" spans="1:33" ht="47.25" x14ac:dyDescent="0.25">
      <c r="C21" s="3">
        <v>8</v>
      </c>
      <c r="D21" s="2" t="s">
        <v>12</v>
      </c>
      <c r="E21" s="2" t="s">
        <v>6</v>
      </c>
      <c r="F21" s="2">
        <v>1000</v>
      </c>
      <c r="G21" s="2">
        <v>7.55</v>
      </c>
      <c r="H21" s="2">
        <v>7.55</v>
      </c>
      <c r="I21" s="2">
        <v>7.58</v>
      </c>
      <c r="J21" s="2">
        <f t="shared" si="0"/>
        <v>7.56</v>
      </c>
      <c r="K21" s="7">
        <f t="shared" si="1"/>
        <v>7.56</v>
      </c>
      <c r="L21" s="8">
        <f t="shared" si="2"/>
        <v>7560</v>
      </c>
    </row>
    <row r="22" spans="1:33" ht="31.5" x14ac:dyDescent="0.25">
      <c r="C22" s="3">
        <v>9</v>
      </c>
      <c r="D22" s="2" t="s">
        <v>13</v>
      </c>
      <c r="E22" s="2" t="s">
        <v>6</v>
      </c>
      <c r="F22" s="2">
        <v>1000</v>
      </c>
      <c r="G22" s="2">
        <v>1.65</v>
      </c>
      <c r="H22" s="2">
        <v>1.65</v>
      </c>
      <c r="I22" s="2">
        <v>1.66</v>
      </c>
      <c r="J22" s="2">
        <f t="shared" si="0"/>
        <v>1.6533333333333333</v>
      </c>
      <c r="K22" s="7">
        <f t="shared" si="1"/>
        <v>1.65</v>
      </c>
      <c r="L22" s="8">
        <f t="shared" si="2"/>
        <v>1650</v>
      </c>
    </row>
    <row r="23" spans="1:33" ht="63" x14ac:dyDescent="0.25">
      <c r="C23" s="3">
        <v>10</v>
      </c>
      <c r="D23" s="2" t="s">
        <v>11</v>
      </c>
      <c r="E23" s="2" t="s">
        <v>6</v>
      </c>
      <c r="F23" s="2">
        <v>100</v>
      </c>
      <c r="G23" s="2">
        <v>9.2899999999999991</v>
      </c>
      <c r="H23" s="2">
        <v>9.2899999999999991</v>
      </c>
      <c r="I23" s="2">
        <v>9.3000000000000007</v>
      </c>
      <c r="J23" s="2">
        <f t="shared" si="0"/>
        <v>9.293333333333333</v>
      </c>
      <c r="K23" s="7">
        <f t="shared" si="1"/>
        <v>9.2899999999999991</v>
      </c>
      <c r="L23" s="8">
        <f t="shared" si="2"/>
        <v>928.99999999999989</v>
      </c>
    </row>
    <row r="24" spans="1:33" ht="31.5" x14ac:dyDescent="0.25">
      <c r="A24" s="9"/>
      <c r="B24" s="9"/>
      <c r="C24" s="10">
        <v>11</v>
      </c>
      <c r="D24" s="5" t="s">
        <v>14</v>
      </c>
      <c r="E24" s="5" t="s">
        <v>6</v>
      </c>
      <c r="F24" s="5">
        <v>1500</v>
      </c>
      <c r="G24" s="5">
        <v>3.8</v>
      </c>
      <c r="H24" s="5">
        <v>3.8</v>
      </c>
      <c r="I24" s="5">
        <v>3.85</v>
      </c>
      <c r="J24" s="5">
        <f t="shared" si="0"/>
        <v>3.8166666666666664</v>
      </c>
      <c r="K24" s="11">
        <f t="shared" si="1"/>
        <v>3.82</v>
      </c>
      <c r="L24" s="12">
        <f t="shared" si="2"/>
        <v>5730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</row>
    <row r="25" spans="1:33" ht="31.5" x14ac:dyDescent="0.25">
      <c r="C25" s="3">
        <v>12</v>
      </c>
      <c r="D25" s="2" t="s">
        <v>15</v>
      </c>
      <c r="E25" s="4" t="s">
        <v>6</v>
      </c>
      <c r="F25" s="2">
        <v>3</v>
      </c>
      <c r="G25" s="2">
        <v>908</v>
      </c>
      <c r="H25" s="2">
        <v>908</v>
      </c>
      <c r="I25" s="2">
        <v>910</v>
      </c>
      <c r="J25" s="2">
        <f t="shared" si="0"/>
        <v>908.66666666666663</v>
      </c>
      <c r="K25" s="7">
        <f t="shared" si="1"/>
        <v>908.67</v>
      </c>
      <c r="L25" s="8">
        <f t="shared" si="2"/>
        <v>2726.0099999999998</v>
      </c>
    </row>
    <row r="26" spans="1:33" x14ac:dyDescent="0.25">
      <c r="L26" s="13">
        <f>SUM(L14:L25)</f>
        <v>306350.01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2020-10-09T03:33:16Z</dcterms:modified>
</cp:coreProperties>
</file>