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440" windowHeight="997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Лист1!$A$1</definedName>
  </definedNames>
  <calcPr calcId="144525"/>
</workbook>
</file>

<file path=xl/calcChain.xml><?xml version="1.0" encoding="utf-8"?>
<calcChain xmlns="http://schemas.openxmlformats.org/spreadsheetml/2006/main">
  <c r="M26" i="1" l="1"/>
  <c r="M20" i="1"/>
  <c r="M21" i="1"/>
  <c r="M22" i="1"/>
  <c r="M23" i="1"/>
  <c r="M13" i="1"/>
  <c r="M16" i="1"/>
  <c r="M28" i="1"/>
  <c r="H9" i="1" s="1"/>
  <c r="M9" i="1" s="1"/>
  <c r="K4" i="1" s="1"/>
  <c r="K3" i="1"/>
</calcChain>
</file>

<file path=xl/sharedStrings.xml><?xml version="1.0" encoding="utf-8"?>
<sst xmlns="http://schemas.openxmlformats.org/spreadsheetml/2006/main" count="57" uniqueCount="49">
  <si>
    <t>Дата подготовки обоснования НМЦК</t>
  </si>
  <si>
    <t xml:space="preserve">Начальная (максимальная) цена контракта (далее - НМЦК) </t>
  </si>
  <si>
    <t>Расчет НМЦК</t>
  </si>
  <si>
    <t>Основные характеристики объекта закупки</t>
  </si>
  <si>
    <t>Единица измерения</t>
  </si>
  <si>
    <t>Количество закупаемых единиц</t>
  </si>
  <si>
    <t>Расчет цены за единицу закупаемого лекарственного препарата</t>
  </si>
  <si>
    <t>1.Метод тарифный (ч. 8 ст. 22 44-ФЗ)</t>
  </si>
  <si>
    <t>МНН (торговое наименование), форма выпуска, лекарственная форма, дозировка</t>
  </si>
  <si>
    <t>Владелец РУ/производитель/упаковщик/ Выпускающий контроль</t>
  </si>
  <si>
    <t>№ РУ</t>
  </si>
  <si>
    <t>Количество товара в единицах измерения в упаковке, шт.</t>
  </si>
  <si>
    <t>Минимальная цена за единицу лекарственного препарата</t>
  </si>
  <si>
    <t>2. Метод сопоставимых рыночных цен (ч.2 - 6 ст. 22 44-ФЗ)</t>
  </si>
  <si>
    <t>Источник информации, на основании которых выполнен расчет (реквизиты: номер, дата)</t>
  </si>
  <si>
    <t>3. Расчет средневзвешенной цены на основании всех заключенных заказчиком государственных контрактов</t>
  </si>
  <si>
    <t>Количество товара по ГК  в единицах измерения, шт.</t>
  </si>
  <si>
    <t>Средневзвешенная цена за единицу лекарственного препарата</t>
  </si>
  <si>
    <t>Минимальная цена за единицу без НДС и оптовой надбавки, руб.</t>
  </si>
  <si>
    <t>Цена за единицу с НДС и оптовой надбавкой, руб.</t>
  </si>
  <si>
    <t>Оптовая надбавка, %</t>
  </si>
  <si>
    <t>Предельная цена за упаковку без НДС,и оптовой надбавки, руб</t>
  </si>
  <si>
    <t>Цена за единицу измерения и оптовой надбавки, руб</t>
  </si>
  <si>
    <t>Цена за единицу без НДС,и оптовой надбавки, руб</t>
  </si>
  <si>
    <t>Источник информации (номер сведений о контракте (реестровой записи); ссылка на страницу в сети Интернет из Реестра контрактовhttp://zakupki.gov.ru/; реквизиты протокола согласования цен)</t>
  </si>
  <si>
    <t>Цена за упаковку, без НДС, и оптовой надбавки, руб</t>
  </si>
  <si>
    <t>Цена по ГК за упаковку, без НДС, и оптовой надбавки, руб</t>
  </si>
  <si>
    <t>Цена за единицу без НДС, и оптовой надбавки, руб</t>
  </si>
  <si>
    <t>Часть IV «Обоснование начальной (максимальной) цены контракта»</t>
  </si>
  <si>
    <t>Глицирризиновая кислота+ Фосфолипиды</t>
  </si>
  <si>
    <t>шт</t>
  </si>
  <si>
    <t>ОАО "Фармстандарт-Лекарства", Россия</t>
  </si>
  <si>
    <t>Глицирризиновая кислота+ Фосфолипиды, капсулы 65 мг+35 мг</t>
  </si>
  <si>
    <t>Глицирризиновая кислота+ Фосфолипиды (Фосфоглив), капсулы 35 мг+65 мг</t>
  </si>
  <si>
    <t>Р N002528/01</t>
  </si>
  <si>
    <t>Глицирризиновая кислота+ Фосфолипиды (Фосфоглив форте), капсулы 35 мг+65 мг</t>
  </si>
  <si>
    <t>2.1 Информация, полученная по запросу заказчика</t>
  </si>
  <si>
    <t>КП б/№ от 01.04.2019 г.</t>
  </si>
  <si>
    <t>КП №231 от 01.04.2019 г.</t>
  </si>
  <si>
    <t>Средняя цена за единицу лекарственного препарата</t>
  </si>
  <si>
    <t>4. Референтные цены</t>
  </si>
  <si>
    <t>Форма выпуска</t>
  </si>
  <si>
    <t>Дозировка</t>
  </si>
  <si>
    <t>Код узла СМНН</t>
  </si>
  <si>
    <t>Референтная цена (руб.)</t>
  </si>
  <si>
    <t>нет данных</t>
  </si>
  <si>
    <t>Минимальное значение референтной цены:</t>
  </si>
  <si>
    <t xml:space="preserve">МНН </t>
  </si>
  <si>
    <t>Контракт №0362100033718000087 от 04.07.2018 протокол №1265 от 12.07.18 http://zakupki.gov.ru/epz/contract/contractCard/common-info.html?reestrNumber=1666403396718000122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</si>
</sst>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="110" zoomScaleSheetLayoutView="110" workbookViewId="0">
      <selection activeCell="I26" sqref="I26:J26"/>
    </sheetView>
  </sheetViews>
  <sheetFormatPr defaultRowHeight="12.75" x14ac:dyDescent="0.25"/>
  <cols>
    <col min="1" max="1" width="22.42578125" style="6" customWidth="1"/>
    <col min="2" max="2" width="6.85546875" style="6" customWidth="1"/>
    <col min="3" max="10" width="9.140625" style="6"/>
    <col min="11" max="11" width="7.85546875" style="6" customWidth="1"/>
    <col min="12" max="12" width="9.140625" style="6" customWidth="1"/>
    <col min="13" max="13" width="13.42578125" style="6" customWidth="1"/>
    <col min="14" max="16384" width="9.140625" style="6"/>
  </cols>
  <sheetData>
    <row r="1" spans="1:13" x14ac:dyDescent="0.2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4">
        <f ca="1">TODAY()</f>
        <v>43560</v>
      </c>
      <c r="L3" s="33"/>
      <c r="M3" s="33"/>
    </row>
    <row r="4" spans="1:13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18">
        <f>M9*E9</f>
        <v>263000</v>
      </c>
      <c r="L4" s="18"/>
      <c r="M4" s="18"/>
    </row>
    <row r="5" spans="1:13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25.5" customHeight="1" x14ac:dyDescent="0.25">
      <c r="A6" s="12" t="s">
        <v>3</v>
      </c>
      <c r="B6" s="12"/>
      <c r="C6" s="17" t="s">
        <v>4</v>
      </c>
      <c r="D6" s="17"/>
      <c r="E6" s="17" t="s">
        <v>5</v>
      </c>
      <c r="F6" s="17"/>
      <c r="G6" s="17"/>
      <c r="H6" s="21" t="s">
        <v>18</v>
      </c>
      <c r="I6" s="22"/>
      <c r="J6" s="23"/>
      <c r="K6" s="17" t="s">
        <v>20</v>
      </c>
      <c r="L6" s="17"/>
      <c r="M6" s="30" t="s">
        <v>19</v>
      </c>
    </row>
    <row r="7" spans="1:13" x14ac:dyDescent="0.25">
      <c r="A7" s="12"/>
      <c r="B7" s="12"/>
      <c r="C7" s="17"/>
      <c r="D7" s="17"/>
      <c r="E7" s="17"/>
      <c r="F7" s="17"/>
      <c r="G7" s="17"/>
      <c r="H7" s="24"/>
      <c r="I7" s="25"/>
      <c r="J7" s="26"/>
      <c r="K7" s="17"/>
      <c r="L7" s="17"/>
      <c r="M7" s="31"/>
    </row>
    <row r="8" spans="1:13" x14ac:dyDescent="0.25">
      <c r="A8" s="12"/>
      <c r="B8" s="12"/>
      <c r="C8" s="17"/>
      <c r="D8" s="17"/>
      <c r="E8" s="17"/>
      <c r="F8" s="17"/>
      <c r="G8" s="17"/>
      <c r="H8" s="27"/>
      <c r="I8" s="28"/>
      <c r="J8" s="29"/>
      <c r="K8" s="17"/>
      <c r="L8" s="17"/>
      <c r="M8" s="32"/>
    </row>
    <row r="9" spans="1:13" ht="50.25" customHeight="1" x14ac:dyDescent="0.25">
      <c r="A9" s="17" t="s">
        <v>32</v>
      </c>
      <c r="B9" s="17"/>
      <c r="C9" s="17" t="s">
        <v>30</v>
      </c>
      <c r="D9" s="17"/>
      <c r="E9" s="17">
        <v>25000</v>
      </c>
      <c r="F9" s="17"/>
      <c r="G9" s="17"/>
      <c r="H9" s="18">
        <f>ROUND(MIN(M16,M23,M28),2)</f>
        <v>8.39</v>
      </c>
      <c r="I9" s="18"/>
      <c r="J9" s="18"/>
      <c r="K9" s="19">
        <v>0.14000000000000001</v>
      </c>
      <c r="L9" s="19"/>
      <c r="M9" s="2">
        <f>ROUND(H9*1.14*1.1,2)</f>
        <v>10.52</v>
      </c>
    </row>
    <row r="10" spans="1:13" x14ac:dyDescent="0.25">
      <c r="A10" s="20" t="s">
        <v>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68.25" customHeight="1" x14ac:dyDescent="0.25">
      <c r="A12" s="17" t="s">
        <v>8</v>
      </c>
      <c r="B12" s="17"/>
      <c r="C12" s="17"/>
      <c r="D12" s="17"/>
      <c r="E12" s="17" t="s">
        <v>9</v>
      </c>
      <c r="F12" s="17"/>
      <c r="G12" s="17"/>
      <c r="H12" s="1" t="s">
        <v>10</v>
      </c>
      <c r="I12" s="17" t="s">
        <v>21</v>
      </c>
      <c r="J12" s="17"/>
      <c r="K12" s="17" t="s">
        <v>11</v>
      </c>
      <c r="L12" s="17"/>
      <c r="M12" s="1" t="s">
        <v>22</v>
      </c>
    </row>
    <row r="13" spans="1:13" ht="39.75" customHeight="1" x14ac:dyDescent="0.25">
      <c r="A13" s="17" t="s">
        <v>33</v>
      </c>
      <c r="B13" s="17"/>
      <c r="C13" s="17"/>
      <c r="D13" s="17"/>
      <c r="E13" s="17" t="s">
        <v>31</v>
      </c>
      <c r="F13" s="17"/>
      <c r="G13" s="17"/>
      <c r="H13" s="4" t="s">
        <v>34</v>
      </c>
      <c r="I13" s="18">
        <v>457.65</v>
      </c>
      <c r="J13" s="18"/>
      <c r="K13" s="17">
        <v>50</v>
      </c>
      <c r="L13" s="17"/>
      <c r="M13" s="2">
        <f>I13/K13</f>
        <v>9.1529999999999987</v>
      </c>
    </row>
    <row r="14" spans="1:13" ht="18" customHeight="1" x14ac:dyDescent="0.25">
      <c r="A14" s="17"/>
      <c r="B14" s="17"/>
      <c r="C14" s="17"/>
      <c r="D14" s="17"/>
      <c r="E14" s="17"/>
      <c r="F14" s="17"/>
      <c r="G14" s="17"/>
      <c r="H14" s="1"/>
      <c r="I14" s="18"/>
      <c r="J14" s="18"/>
      <c r="K14" s="17"/>
      <c r="L14" s="17"/>
      <c r="M14" s="2"/>
    </row>
    <row r="15" spans="1:13" ht="18" customHeight="1" x14ac:dyDescent="0.25">
      <c r="A15" s="17"/>
      <c r="B15" s="17"/>
      <c r="C15" s="17"/>
      <c r="D15" s="17"/>
      <c r="E15" s="17"/>
      <c r="F15" s="17"/>
      <c r="G15" s="17"/>
      <c r="H15" s="1"/>
      <c r="I15" s="18"/>
      <c r="J15" s="18"/>
      <c r="K15" s="17"/>
      <c r="L15" s="17"/>
      <c r="M15" s="2"/>
    </row>
    <row r="16" spans="1:13" x14ac:dyDescent="0.25">
      <c r="A16" s="9" t="s">
        <v>12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7">
        <f>MIN(M13:M15)</f>
        <v>9.1529999999999987</v>
      </c>
    </row>
    <row r="17" spans="1:13" x14ac:dyDescent="0.25">
      <c r="A17" s="12" t="s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5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56.25" customHeight="1" x14ac:dyDescent="0.25">
      <c r="A19" s="17" t="s">
        <v>8</v>
      </c>
      <c r="B19" s="17"/>
      <c r="C19" s="17"/>
      <c r="D19" s="17" t="s">
        <v>14</v>
      </c>
      <c r="E19" s="17"/>
      <c r="F19" s="17"/>
      <c r="G19" s="17"/>
      <c r="H19" s="17"/>
      <c r="I19" s="17" t="s">
        <v>25</v>
      </c>
      <c r="J19" s="17"/>
      <c r="K19" s="17" t="s">
        <v>11</v>
      </c>
      <c r="L19" s="17"/>
      <c r="M19" s="1" t="s">
        <v>23</v>
      </c>
    </row>
    <row r="20" spans="1:13" ht="45" customHeight="1" x14ac:dyDescent="0.25">
      <c r="A20" s="13" t="s">
        <v>33</v>
      </c>
      <c r="B20" s="14"/>
      <c r="C20" s="15"/>
      <c r="D20" s="13" t="s">
        <v>37</v>
      </c>
      <c r="E20" s="14"/>
      <c r="F20" s="14"/>
      <c r="G20" s="14"/>
      <c r="H20" s="15"/>
      <c r="I20" s="13">
        <v>454.55</v>
      </c>
      <c r="J20" s="16"/>
      <c r="K20" s="13">
        <v>50</v>
      </c>
      <c r="L20" s="16"/>
      <c r="M20" s="2">
        <f>I20/K20</f>
        <v>9.0910000000000011</v>
      </c>
    </row>
    <row r="21" spans="1:13" ht="48" customHeight="1" x14ac:dyDescent="0.25">
      <c r="A21" s="13" t="s">
        <v>33</v>
      </c>
      <c r="B21" s="14"/>
      <c r="C21" s="15"/>
      <c r="D21" s="13" t="s">
        <v>38</v>
      </c>
      <c r="E21" s="14"/>
      <c r="F21" s="14"/>
      <c r="G21" s="14"/>
      <c r="H21" s="15"/>
      <c r="I21" s="13">
        <v>455.53</v>
      </c>
      <c r="J21" s="16"/>
      <c r="K21" s="13">
        <v>50</v>
      </c>
      <c r="L21" s="16"/>
      <c r="M21" s="2">
        <f>I21/K21</f>
        <v>9.1105999999999998</v>
      </c>
    </row>
    <row r="22" spans="1:13" ht="45" customHeight="1" x14ac:dyDescent="0.25">
      <c r="A22" s="13" t="s">
        <v>33</v>
      </c>
      <c r="B22" s="14"/>
      <c r="C22" s="15"/>
      <c r="D22" s="13" t="s">
        <v>37</v>
      </c>
      <c r="E22" s="14"/>
      <c r="F22" s="14"/>
      <c r="G22" s="14"/>
      <c r="H22" s="15"/>
      <c r="I22" s="13">
        <v>457.58</v>
      </c>
      <c r="J22" s="16"/>
      <c r="K22" s="13">
        <v>50</v>
      </c>
      <c r="L22" s="16"/>
      <c r="M22" s="2">
        <f>I22/K22</f>
        <v>9.1516000000000002</v>
      </c>
    </row>
    <row r="23" spans="1:13" x14ac:dyDescent="0.25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7">
        <f>AVERAGE(M20:M22)</f>
        <v>9.1177333333333337</v>
      </c>
    </row>
    <row r="24" spans="1:13" x14ac:dyDescent="0.25">
      <c r="A24" s="12" t="s">
        <v>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66.75" customHeight="1" x14ac:dyDescent="0.25">
      <c r="A25" s="17" t="s">
        <v>8</v>
      </c>
      <c r="B25" s="17"/>
      <c r="C25" s="17" t="s">
        <v>24</v>
      </c>
      <c r="D25" s="17"/>
      <c r="E25" s="17"/>
      <c r="F25" s="17"/>
      <c r="G25" s="17"/>
      <c r="H25" s="1" t="s">
        <v>26</v>
      </c>
      <c r="I25" s="17" t="s">
        <v>11</v>
      </c>
      <c r="J25" s="17"/>
      <c r="K25" s="17" t="s">
        <v>16</v>
      </c>
      <c r="L25" s="17"/>
      <c r="M25" s="5" t="s">
        <v>27</v>
      </c>
    </row>
    <row r="26" spans="1:13" ht="63.75" customHeight="1" x14ac:dyDescent="0.25">
      <c r="A26" s="13" t="s">
        <v>35</v>
      </c>
      <c r="B26" s="16"/>
      <c r="C26" s="13" t="s">
        <v>48</v>
      </c>
      <c r="D26" s="35"/>
      <c r="E26" s="35"/>
      <c r="F26" s="35"/>
      <c r="G26" s="16"/>
      <c r="H26" s="4">
        <v>419.7</v>
      </c>
      <c r="I26" s="13">
        <v>50</v>
      </c>
      <c r="J26" s="16"/>
      <c r="K26" s="13">
        <v>500</v>
      </c>
      <c r="L26" s="16"/>
      <c r="M26" s="2">
        <f>H26/I26</f>
        <v>8.3940000000000001</v>
      </c>
    </row>
    <row r="27" spans="1:13" ht="63.75" hidden="1" customHeight="1" x14ac:dyDescent="0.25">
      <c r="A27" s="17"/>
      <c r="B27" s="17"/>
      <c r="C27" s="17"/>
      <c r="D27" s="17"/>
      <c r="E27" s="17"/>
      <c r="F27" s="17"/>
      <c r="G27" s="17"/>
      <c r="H27" s="3"/>
      <c r="I27" s="17"/>
      <c r="J27" s="17"/>
      <c r="K27" s="17"/>
      <c r="L27" s="17"/>
      <c r="M27" s="2"/>
    </row>
    <row r="28" spans="1:13" ht="12.75" customHeight="1" x14ac:dyDescent="0.25">
      <c r="A28" s="9" t="s">
        <v>17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8">
        <f>MIN(M26:M27)</f>
        <v>8.3940000000000001</v>
      </c>
    </row>
    <row r="29" spans="1:13" x14ac:dyDescent="0.25">
      <c r="A29" s="12" t="s">
        <v>40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69" customHeight="1" x14ac:dyDescent="0.25">
      <c r="A30" s="17" t="s">
        <v>47</v>
      </c>
      <c r="B30" s="17"/>
      <c r="C30" s="13" t="s">
        <v>41</v>
      </c>
      <c r="D30" s="35"/>
      <c r="E30" s="16"/>
      <c r="F30" s="13" t="s">
        <v>42</v>
      </c>
      <c r="G30" s="35"/>
      <c r="H30" s="16"/>
      <c r="I30" s="13" t="s">
        <v>43</v>
      </c>
      <c r="J30" s="35"/>
      <c r="K30" s="16"/>
      <c r="L30" s="33" t="s">
        <v>44</v>
      </c>
      <c r="M30" s="33"/>
    </row>
    <row r="31" spans="1:13" ht="18" customHeight="1" x14ac:dyDescent="0.25">
      <c r="A31" s="13"/>
      <c r="B31" s="16"/>
      <c r="C31" s="13"/>
      <c r="D31" s="35"/>
      <c r="E31" s="16"/>
      <c r="F31" s="36"/>
      <c r="G31" s="37"/>
      <c r="H31" s="38"/>
      <c r="I31" s="34"/>
      <c r="J31" s="33"/>
      <c r="K31" s="33"/>
      <c r="L31" s="33" t="s">
        <v>45</v>
      </c>
      <c r="M31" s="33"/>
    </row>
    <row r="32" spans="1:13" ht="17.25" customHeight="1" x14ac:dyDescent="0.25">
      <c r="A32" s="13"/>
      <c r="B32" s="16"/>
      <c r="C32" s="13"/>
      <c r="D32" s="35"/>
      <c r="E32" s="16"/>
      <c r="F32" s="34"/>
      <c r="G32" s="33"/>
      <c r="H32" s="33"/>
      <c r="I32" s="34"/>
      <c r="J32" s="33"/>
      <c r="K32" s="33"/>
      <c r="L32" s="33"/>
      <c r="M32" s="33"/>
    </row>
    <row r="33" spans="1:13" ht="15" customHeight="1" x14ac:dyDescent="0.25">
      <c r="A33" s="12" t="s">
        <v>46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39"/>
      <c r="M33" s="40"/>
    </row>
  </sheetData>
  <mergeCells count="88">
    <mergeCell ref="A33:K33"/>
    <mergeCell ref="L33:M33"/>
    <mergeCell ref="A32:B32"/>
    <mergeCell ref="C32:E32"/>
    <mergeCell ref="F32:H32"/>
    <mergeCell ref="I32:K32"/>
    <mergeCell ref="L32:M32"/>
    <mergeCell ref="A31:B31"/>
    <mergeCell ref="C31:E31"/>
    <mergeCell ref="F31:H31"/>
    <mergeCell ref="I31:K31"/>
    <mergeCell ref="L31:M31"/>
    <mergeCell ref="A29:M29"/>
    <mergeCell ref="A30:B30"/>
    <mergeCell ref="C30:E30"/>
    <mergeCell ref="F30:H30"/>
    <mergeCell ref="I30:K30"/>
    <mergeCell ref="L30:M30"/>
    <mergeCell ref="A26:B26"/>
    <mergeCell ref="A27:B27"/>
    <mergeCell ref="C25:G25"/>
    <mergeCell ref="C26:G26"/>
    <mergeCell ref="C27:G27"/>
    <mergeCell ref="K12:L12"/>
    <mergeCell ref="K13:L13"/>
    <mergeCell ref="K14:L14"/>
    <mergeCell ref="K15:L15"/>
    <mergeCell ref="I12:J12"/>
    <mergeCell ref="I13:J13"/>
    <mergeCell ref="I14:J14"/>
    <mergeCell ref="I15:J15"/>
    <mergeCell ref="E12:G12"/>
    <mergeCell ref="E13:G13"/>
    <mergeCell ref="E14:G14"/>
    <mergeCell ref="E15:G15"/>
    <mergeCell ref="A12:D12"/>
    <mergeCell ref="A13:D13"/>
    <mergeCell ref="A14:D14"/>
    <mergeCell ref="A15:D15"/>
    <mergeCell ref="A1:M1"/>
    <mergeCell ref="A2:M2"/>
    <mergeCell ref="A3:J3"/>
    <mergeCell ref="K3:M3"/>
    <mergeCell ref="A4:J4"/>
    <mergeCell ref="K4:M4"/>
    <mergeCell ref="A5:M5"/>
    <mergeCell ref="A6:B8"/>
    <mergeCell ref="C6:D8"/>
    <mergeCell ref="E6:G8"/>
    <mergeCell ref="K6:L8"/>
    <mergeCell ref="H6:J8"/>
    <mergeCell ref="M6:M8"/>
    <mergeCell ref="A11:M11"/>
    <mergeCell ref="A9:B9"/>
    <mergeCell ref="C9:D9"/>
    <mergeCell ref="E9:G9"/>
    <mergeCell ref="H9:J9"/>
    <mergeCell ref="K9:L9"/>
    <mergeCell ref="A10:M10"/>
    <mergeCell ref="A16:L16"/>
    <mergeCell ref="A17:M17"/>
    <mergeCell ref="A21:C21"/>
    <mergeCell ref="A22:C22"/>
    <mergeCell ref="A18:M18"/>
    <mergeCell ref="K19:L19"/>
    <mergeCell ref="K20:L20"/>
    <mergeCell ref="K21:L21"/>
    <mergeCell ref="A19:C19"/>
    <mergeCell ref="D19:H19"/>
    <mergeCell ref="I19:J19"/>
    <mergeCell ref="I20:J20"/>
    <mergeCell ref="I21:J21"/>
    <mergeCell ref="A28:L28"/>
    <mergeCell ref="A23:L23"/>
    <mergeCell ref="A24:M24"/>
    <mergeCell ref="A20:C20"/>
    <mergeCell ref="D20:H20"/>
    <mergeCell ref="D21:H21"/>
    <mergeCell ref="D22:H22"/>
    <mergeCell ref="K22:L22"/>
    <mergeCell ref="I22:J22"/>
    <mergeCell ref="K25:L25"/>
    <mergeCell ref="K26:L26"/>
    <mergeCell ref="K27:L27"/>
    <mergeCell ref="I25:J25"/>
    <mergeCell ref="I26:J26"/>
    <mergeCell ref="I27:J27"/>
    <mergeCell ref="A25:B25"/>
  </mergeCell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user-pc</cp:lastModifiedBy>
  <cp:lastPrinted>2019-04-05T04:28:35Z</cp:lastPrinted>
  <dcterms:created xsi:type="dcterms:W3CDTF">2018-04-26T03:37:05Z</dcterms:created>
  <dcterms:modified xsi:type="dcterms:W3CDTF">2019-04-05T06:50:40Z</dcterms:modified>
</cp:coreProperties>
</file>