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305" windowWidth="12120" windowHeight="6810" tabRatio="987"/>
  </bookViews>
  <sheets>
    <sheet name="НМЦК  (2)" sheetId="13" r:id="rId1"/>
  </sheets>
  <calcPr calcId="145621"/>
</workbook>
</file>

<file path=xl/calcChain.xml><?xml version="1.0" encoding="utf-8"?>
<calcChain xmlns="http://schemas.openxmlformats.org/spreadsheetml/2006/main">
  <c r="K8" i="13" l="1"/>
  <c r="N8" i="13"/>
  <c r="N26" i="13"/>
  <c r="K27" i="13" l="1"/>
  <c r="N25" i="13" l="1"/>
  <c r="N24" i="13"/>
  <c r="N23" i="13" l="1"/>
  <c r="N22" i="13"/>
  <c r="N21" i="13"/>
  <c r="N20" i="13"/>
  <c r="N19" i="13"/>
  <c r="N18" i="13"/>
  <c r="N17" i="13"/>
  <c r="N16" i="13"/>
  <c r="N15" i="13"/>
  <c r="N27" i="13"/>
  <c r="N28" i="13" l="1"/>
</calcChain>
</file>

<file path=xl/sharedStrings.xml><?xml version="1.0" encoding="utf-8"?>
<sst xmlns="http://schemas.openxmlformats.org/spreadsheetml/2006/main" count="87" uniqueCount="78">
  <si>
    <t>Сумма, руб.</t>
  </si>
  <si>
    <t>Среднее квадратическое отклонение</t>
  </si>
  <si>
    <t>Таблица №1</t>
  </si>
  <si>
    <t xml:space="preserve">Начальная (максимальная) цена контракта определена в соответствии с требованиями статьи 22 Закона № 44-ФЗ и с учётом Методических рекомендаций по применению методов определения начальной (максимальной) цены контракта, утверждённых Приказом Минэкономразвития России от 02.10.2013 № 567 . Расчет НМЦК произведен на основании сопоставления рыночных цен (анализа рынка). Заказчиком осуществлен мониторинг информации о рыночных ценах товара, планируемого к закупке, в открытых источниках сети «Интернет».   Полученные данные представлены в Таблице №1.
</t>
  </si>
  <si>
    <t>Коэффициент вариации цены (допустимо менее 33%)</t>
  </si>
  <si>
    <t>Руководитель контрактной службы                                                                                               О.Я. Шварцман</t>
  </si>
  <si>
    <t xml:space="preserve">ИТОГО </t>
  </si>
  <si>
    <t>Порядковый номер позиции согласно описанию объекта закупки</t>
  </si>
  <si>
    <t xml:space="preserve"> Наименование товара, работы, услуги, входящих в объект закупки</t>
  </si>
  <si>
    <t>Основные характеристики закупаемого товара, работ, услуг</t>
  </si>
  <si>
    <t>Единица измерения</t>
  </si>
  <si>
    <t>штука</t>
  </si>
  <si>
    <t>Количество</t>
  </si>
  <si>
    <t>Цена за единицу товара, работы, услуги (рублей)</t>
  </si>
  <si>
    <t xml:space="preserve">Источник №1  </t>
  </si>
  <si>
    <t xml:space="preserve">Источник №2  </t>
  </si>
  <si>
    <t xml:space="preserve">Источник №3 </t>
  </si>
  <si>
    <t xml:space="preserve">Источник №4   </t>
  </si>
  <si>
    <t xml:space="preserve">Источник №5  </t>
  </si>
  <si>
    <t>Цена за единицу товара, работы, услуги, используемая для расчёта НМЦК (рублей)</t>
  </si>
  <si>
    <t>(34350) 40570</t>
  </si>
  <si>
    <t xml:space="preserve">Процессор </t>
  </si>
  <si>
    <t xml:space="preserve">Материнская плата </t>
  </si>
  <si>
    <t xml:space="preserve">Блок питания </t>
  </si>
  <si>
    <t>Твердотельный накопитель</t>
  </si>
  <si>
    <t xml:space="preserve">Корпус </t>
  </si>
  <si>
    <t xml:space="preserve">Монитор 
Philips 272S1AE 27", или эквивалент
</t>
  </si>
  <si>
    <t xml:space="preserve">МФУ 
KYOCERA ECOSYS M2235dn, или эквивалент
</t>
  </si>
  <si>
    <t xml:space="preserve">Источники бесперебойного питания
IPPON Back Basic 850 Euro, или эквивалент
</t>
  </si>
  <si>
    <t>Клавиатура</t>
  </si>
  <si>
    <t>Мышь компьютерная</t>
  </si>
  <si>
    <t>Кабель для принтера</t>
  </si>
  <si>
    <t xml:space="preserve">Сетевой фильтр Defender ES Largo 5м, 5 розеток, черный, 
или эквивалент
</t>
  </si>
  <si>
    <t>226.34</t>
  </si>
  <si>
    <t>284.23</t>
  </si>
  <si>
    <t>611.69</t>
  </si>
  <si>
    <t>195.16</t>
  </si>
  <si>
    <t>345.30</t>
  </si>
  <si>
    <t>614.57</t>
  </si>
  <si>
    <t>1099.13</t>
  </si>
  <si>
    <t>142.38</t>
  </si>
  <si>
    <t>64.93</t>
  </si>
  <si>
    <t>66.61</t>
  </si>
  <si>
    <t>198.07</t>
  </si>
  <si>
    <t>134.26</t>
  </si>
  <si>
    <t>13.43</t>
  </si>
  <si>
    <t>95.90</t>
  </si>
  <si>
    <t xml:space="preserve">Смартфон
Xiaomi Redmi 7A 2/16GB, 
или эквивалент
</t>
  </si>
  <si>
    <t xml:space="preserve">Оперативная память
HyperX Fury HX432C16FB3K2/16, 
или эквивалент
</t>
  </si>
  <si>
    <t xml:space="preserve">Wi-Fi адаптер </t>
  </si>
  <si>
    <t xml:space="preserve">Модуль памяти </t>
  </si>
  <si>
    <t>Системный блок:</t>
  </si>
  <si>
    <t xml:space="preserve">Блок питания be quiet! System Power 9 400W, или эквивалент </t>
  </si>
  <si>
    <t xml:space="preserve">НМЦК с учетом объема закупки товара установлена  в размере   294445,00 руб. </t>
  </si>
  <si>
    <t xml:space="preserve">Количество ядер процессора: шт ≥ 4; Частота процессора ГГц &gt; 3.7; Наличие интегрированного графического ядра;    Объем кэш памяти третьего уровня процессора (L3): Мбайт ≥ 4 ;*Наличие системы охлаждения процессора.
</t>
  </si>
  <si>
    <t xml:space="preserve">Допустимый максимальный объем увеличения оперативной памяти: Гбайт ≥ 32;Сетевой интерфейс 8P8C (RJ-45): шт ≥ 1; 
Скорость передачи данных проводного сетевого адаптера: Мбит/с ≥ 1000; 
Скорость передачи данных сетевого контроллера: Мбит/с ≤ 1000;Версия HDMI:  2.0; 
Количество портов DVI-D: шт ≥ 1; 
Количество портов HDMI: шт ≥ 1. 
</t>
  </si>
  <si>
    <t xml:space="preserve">Тип оперативной памяти:  DDR4;Тактовая частота оперативной памяти: МГц ≥ 2133;Объем установленной оперативной памяти: Гбайт ≥ 8 </t>
  </si>
  <si>
    <t xml:space="preserve">Мощность блока питания: Вт ≥ 400 </t>
  </si>
  <si>
    <t xml:space="preserve">Тип накопителя:  SSD; 
Объем накопителя SSD: Гбайт ≥ 480;*Скорость передачи данных накопителя SSD: Мбит/с ≥ 300  и  ≤ 560; Интерфейс накопителя SSD:  SATA 
Количество накопителей типа SSD: шт ≥ 1 
</t>
  </si>
  <si>
    <t xml:space="preserve">Форм-фактор:  Mini-Tower;Количество портов USB 2.0 на передней панели: шт ≥ 2 ;
Количество портов USB 3.2 Gen 1 (USB 3.1 Gen 1, USB 3.0) на передней панели: шт ≥ 1 ;
Суммарное количество встроенных в корпус портов USB 2.0: шт ≥ 2; 
Суммарное количество встроенных в корпус портов USB 3.2 Gen 1 (USB 3.1 Gen 1, USB 3.0) на передней панели: шт ≥ 1 
;Наличие входного аудиоразъема для микрофона:  Да; Наличие входного аудиоразъема для микрофона на передней панели:  Да ; Наличие выходного аудиоразъема:  Да; Наличие выходного аудиоразъема на передней панели:  Да; Наличие встроенного видеоадаптера:  Да; Тип видеокарты:  Интегрированная; Базовая частота видеоадаптера: МГц ≥ 333; Наличие встроенного картридера:  Нет; Наличие интегрированного звукового контроллера:  Да; Наличие комбинированного аудиоразъема:  Нет; Наличие комбинированного аудиоразъема на передней панели:  Нет; Наличие модуля доверенной загрузки:  Нет; Наличие накопителя eMMC:  Нет; Наличие сетевого контроллера Wi-Fi:  Нет.
</t>
  </si>
  <si>
    <t xml:space="preserve">Размер диагонали: дюйм ≥ 27; Разрешение экрана:  1920 x 1080; Формат изображения:  16:9; Тип матрицы:  IPS; Максимальная частота обновления (смена кадров): Гц ≥ 75 ; Яркость, кд/м2: кд/м2 ≥ 250; Угол обзора по вертикали, градус: градус ≥ 120;
Угол обзора по горизонтали, градус: градус ≥ 120; Наличие функции регулировки наклона:; Наличие функции регулировки по высоте; Возможность поворота экрана на 90 градусов; Наличие возможности крепления на стену; Наличие встроенной акустической системы; 
Наличие встроенных динамиков;
Наличие вэб-камеры:  Нет;
Наличие сенсорного экрана:  Нет.
</t>
  </si>
  <si>
    <t xml:space="preserve">Количество печати страниц в месяц : шт ≥ 20000; Максимальное разрешение печати, dpi dpi 1200 х 1200; Скорость черно-белой печати, стр/мин: стр/мин ≥ 30  и  &lt; 40; Максимальное разрешение сканирования, dpi: dpi 600 х 600; Объем установленной оперативной памяти: Мбайт ≥ 512 ;Возможность двухстороннего сканирования:  Нет;
Возможность двухсторонней печати:  Да 
*Время выхода из спящего режима: с &lt; 10; 
Время выхода первого черно-белого отпечатка: с ≥ 6  и  &lt; 7; 
Встроенная система непрерывной подачи чернил:  Нет;
Класс энергетической эффективности:  B; Наличие дырокола:  Нет; Наличие ЖК-дисплея:  Да; Наличие модуля WI-FI:  Нет;
Наличие разъема USB:  Да; Наличие степлера:  Нет; Наличие устройства автоподачи сканера:  Да; Наличие факса:  Нет; Наличие фальцовщика:  Нет;   Наличие финишера:  Нет;
*Наличие фотопечати:  Нет; Наличие цветных картриджей в комплекте:  Нет; Наличие черно-белого картриджа в комплекте:  Да; Печать на оптических дисках:  Нет; Ресурс фотобарабана, страница:  ≥ 100000; Способ подключения:  USB ;   LAN ;   
Суммарная емкость выходных лотков: шт ≥ 150  и  &lt; 200; 
 Суммарная емкость лотков подачи бумаги: шт ≥ 350  и  &lt; 400; 
Суммарный ресурс черно-белых картриджей в комплекте (страниц А4 при 5% заполнении), страница:  ≥ 3000  и  &lt; 3500;
Технология печати:  Лазерная; Тип системы печати:  Однокомпонентная ;   Двухкомпонентная ;  Тип сканирования:  Протяжный/планшетный; Формат печати:  А4; Цветность печати:  Черно-Белая
</t>
  </si>
  <si>
    <t xml:space="preserve">Полная мощность: Вольт-ампер ≥ 700;  Количество выходных разъемов питания: шт ≥ 2 ;  Тип розеток:  EURO; Возможность подключения внешних батарей:  Нет; Наличие дисплея:  Нет ;  Сейсмостойкое исполнение:  Нет; Форм-фактор:  Отдельно стоящий.
</t>
  </si>
  <si>
    <t xml:space="preserve">Интерфейс подключения:  USB; USB порт:  Нет; Встроенный тачпад:  Нет; Гибкая клавиатура:  Нет; Длина кабеля: м ≥ 1.6  и  &lt; 2 ; Мультифункциональные клавиши:  Да; Наличие аудиоразъема:  Нет; Наличие дополнительных клавиш:  Да; Наличие защиты от воды:  Да; Наличие зональной настройки подсветки клавиш:  Нет;
Наличие колеса прокрутки:  Нет; Наличие подсветки клавиш:  Нет
*Наличие программируемых клавиш:  Нет; Наличие регулировки громкости:  Да; Наличие съемного кабеля:  Нет; Особенности клавиш:  Низкий ход; Отличие цвета русских букв на клавишах от латинских:  Нет;  Подставка для рук:  Да; Раскладка клавиатуры:  ЙЦУКЕН ;  QWERTY; Способ нанесения русификации клавиатуры :  Промышленный; Тип:  Полноразмерная; Тип подключения:  Проводная
</t>
  </si>
  <si>
    <t xml:space="preserve">Интерфейс подключения:     USB; Тип сенсора:  Оптический; Разрешение сенсора, точек/дюйм:  ≥ 800; Тип подключения  Проводной; Длина кабеля: м ≥ 1.5  и  &lt; 2; Наличие боковых кнопок:  Нет; Наличие мультифункциональных клавиш:  Нет;
Наличие программируемых кнопок:  Нет; Наличие сканера отпечатка пальца:  Нет; Наличие съемного кабеля:  Нет;
Наличие функции тихого клика:  Нет.  
</t>
  </si>
  <si>
    <t xml:space="preserve">Назначение  Для лазерного МФУ KYOCERA ECOSYS M2235dn
Ресурс страницы ≥ 3000; Цвет  Черный; Оригинальный
</t>
  </si>
  <si>
    <t xml:space="preserve">Тип   USB 2.0 (am) - USB 2.0 (bm)
Длина м ≥ 1.8 
</t>
  </si>
  <si>
    <t xml:space="preserve">Корпус из негорючего пластика  да
Расположение розеток  на верхней панели
Количество выходных розеток евростандарт с заземлением шт 5 
Длина кабеля  м 5 
Максимальная мощность подключенной нагрузки  Вт 2200 
Максимальный ток нагрузки  А 10 
Тип входной вилки   тип F (евровилка)
</t>
  </si>
  <si>
    <t xml:space="preserve">Интерфейс подключения   USB
Стандарт Wi-Fi 802.11  b; a; g; n;
Частотный диапазон устройств Wi-Fi ГГц 2.4 
Макс. скорость беспроводного соединения Мбит/с ≥ 150 
</t>
  </si>
  <si>
    <t xml:space="preserve">Тип экрана  цветной, сенсорный
Тип сенсорного экрана  мультитач, емкостный
Диагональ экрана дюйм ≥ 5.45 
Разрешение экрана:  ≥ 1440х720
Частота процессора ГГц ≥ 2 
Количество ядер процессора Штука ≥ 8
Оперативная память ГБ ≥ 2 
Встроенная память ГБ ≥ 16 
Основная камера МП ≥ 13
Автофокус  Да
Фотовспышка  Да
Емкость аккумулятора мА⋅ч ≥ 4000 
</t>
  </si>
  <si>
    <t xml:space="preserve">Форм-фактор  ATX
*Мощность блока питания: Вт ≥ 400 
PFC  активный
Система охлаждения  1 вентилятор (120 мм)
Стандарт эффективности  80 PLUS Bronze
Уровень шума дБА 10-19 
Защита от перенапряжения  Да
Защита от перегрузки  Да
Защита от короткого замыкания  Да
</t>
  </si>
  <si>
    <t xml:space="preserve">*Тип оперативной памяти:  DDR4
Форм-фактор  DIMM 288-контактный
*Тактовая частота оперативной памяти: МГц ≥ 2133 (МГц) 
Пропускная способность МБ/с ≥ 25600
Поддержка XMP  да
Объем одного модуля Гбайт ≥ 8
Количество модулей Штука ≥ 2
Тайминги  ≤ 16-18-18
Тип охлаждения  радиатор
</t>
  </si>
  <si>
    <r>
      <t xml:space="preserve">предмет контракта: " </t>
    </r>
    <r>
      <rPr>
        <b/>
        <sz val="14"/>
        <color rgb="FFFF0000"/>
        <rFont val="Liberation Serif"/>
        <family val="1"/>
        <charset val="204"/>
      </rPr>
      <t xml:space="preserve">Компьютеры и периферийные устройства </t>
    </r>
    <r>
      <rPr>
        <b/>
        <sz val="14"/>
        <color theme="1"/>
        <rFont val="Liberation Serif"/>
        <family val="1"/>
        <charset val="204"/>
      </rPr>
      <t>"</t>
    </r>
  </si>
  <si>
    <t xml:space="preserve">Тонер-картридж </t>
  </si>
  <si>
    <t>Обоснование  начальной максимальной цены контракта</t>
  </si>
  <si>
    <t xml:space="preserve">Приложение №3 к Извещению 
</t>
  </si>
  <si>
    <t>933.81</t>
  </si>
  <si>
    <t xml:space="preserve">Назначение  Для лазерного МФУ KYOCERA ECOSYS M2135dn
Ресурс страницы ≥ 3000; Цвет  Черный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</si>
</sst>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0" fillId="3" borderId="0" xfId="0" applyFill="1"/>
    <xf numFmtId="0" fontId="2" fillId="0" borderId="0" xfId="0" applyFont="1"/>
    <xf numFmtId="0" fontId="0" fillId="0" borderId="0" xfId="0" applyAlignment="1">
      <alignment wrapText="1"/>
    </xf>
    <xf numFmtId="0" fontId="5" fillId="0" borderId="0" xfId="2" applyAlignment="1">
      <alignment wrapText="1"/>
    </xf>
    <xf numFmtId="0" fontId="0" fillId="3" borderId="0" xfId="0" applyFill="1" applyAlignment="1">
      <alignment wrapText="1"/>
    </xf>
    <xf numFmtId="0" fontId="2" fillId="0" borderId="0" xfId="0" applyFont="1" applyAlignment="1">
      <alignment wrapText="1"/>
    </xf>
    <xf numFmtId="0" fontId="5" fillId="3" borderId="0" xfId="2" applyFill="1" applyAlignment="1">
      <alignment wrapText="1"/>
    </xf>
    <xf numFmtId="0" fontId="8" fillId="0" borderId="1" xfId="0" applyFont="1" applyBorder="1" applyAlignment="1" applyProtection="1">
      <alignment horizontal="center" vertical="top"/>
      <protection locked="0"/>
    </xf>
    <xf numFmtId="49" fontId="9" fillId="3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1" fontId="8" fillId="3" borderId="1" xfId="1" applyNumberFormat="1" applyFont="1" applyFill="1" applyBorder="1" applyAlignment="1">
      <alignment horizontal="center" vertical="top" wrapText="1"/>
    </xf>
    <xf numFmtId="2" fontId="10" fillId="3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top" wrapText="1"/>
    </xf>
    <xf numFmtId="2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2" fontId="11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horizontal="center" vertical="top"/>
      <protection locked="0"/>
    </xf>
    <xf numFmtId="2" fontId="7" fillId="3" borderId="1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10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>
      <alignment horizontal="center" vertical="top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>
      <alignment horizontal="left" vertical="top" wrapText="1"/>
    </xf>
    <xf numFmtId="2" fontId="3" fillId="0" borderId="0" xfId="0" applyNumberFormat="1" applyFont="1" applyBorder="1" applyAlignment="1" applyProtection="1">
      <alignment horizontal="left" vertical="top" wrapText="1"/>
      <protection locked="0"/>
    </xf>
    <xf numFmtId="2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14" fillId="0" borderId="0" xfId="2" applyFont="1" applyBorder="1" applyAlignment="1">
      <alignment wrapText="1"/>
    </xf>
    <xf numFmtId="2" fontId="3" fillId="0" borderId="0" xfId="0" applyNumberFormat="1" applyFont="1" applyBorder="1" applyAlignment="1">
      <alignment horizontal="left" vertical="top" wrapText="1"/>
    </xf>
    <xf numFmtId="2" fontId="12" fillId="0" borderId="0" xfId="0" applyNumberFormat="1" applyFont="1" applyBorder="1" applyAlignment="1">
      <alignment wrapText="1"/>
    </xf>
    <xf numFmtId="0" fontId="14" fillId="3" borderId="0" xfId="2" applyFont="1" applyFill="1" applyBorder="1" applyAlignment="1">
      <alignment wrapText="1"/>
    </xf>
    <xf numFmtId="0" fontId="14" fillId="3" borderId="0" xfId="2" applyFont="1" applyFill="1" applyBorder="1" applyAlignment="1">
      <alignment vertical="top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14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right" vertical="top" wrapText="1"/>
    </xf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3" name="Control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4" name="Control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5" name="Control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6" name="Control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7" name="Control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129268</xdr:colOff>
          <xdr:row>21</xdr:row>
          <xdr:rowOff>439511</xdr:rowOff>
        </xdr:from>
        <xdr:to>
          <xdr:col>1</xdr:col>
          <xdr:colOff>767443</xdr:colOff>
          <xdr:row>22</xdr:row>
          <xdr:rowOff>111579</xdr:rowOff>
        </xdr:to>
        <xdr:sp macro="" textlink="">
          <xdr:nvSpPr>
            <xdr:cNvPr id="8198" name="Control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X32"/>
  <sheetViews>
    <sheetView tabSelected="1" topLeftCell="A28" zoomScale="70" zoomScaleNormal="70" workbookViewId="0">
      <selection activeCell="B16" sqref="B16"/>
    </sheetView>
  </sheetViews>
  <sheetFormatPr defaultRowHeight="15.75" x14ac:dyDescent="0.25"/>
  <cols>
    <col min="1" max="1" width="11.7109375" style="20" customWidth="1"/>
    <col min="2" max="2" width="23" style="10" customWidth="1"/>
    <col min="3" max="3" width="65.85546875" style="10" customWidth="1"/>
    <col min="4" max="4" width="7.42578125" style="34" customWidth="1"/>
    <col min="5" max="5" width="9.42578125" style="34" customWidth="1"/>
    <col min="6" max="6" width="10.140625" style="16" customWidth="1"/>
    <col min="7" max="8" width="8.85546875" style="16" customWidth="1"/>
    <col min="9" max="10" width="8.28515625" style="16" customWidth="1"/>
    <col min="11" max="11" width="14.85546875" style="16" customWidth="1"/>
    <col min="12" max="12" width="9.28515625" style="18" customWidth="1"/>
    <col min="13" max="13" width="8.5703125" style="18" customWidth="1"/>
    <col min="14" max="14" width="15.85546875" style="19" customWidth="1"/>
    <col min="15" max="15" width="15.28515625" style="47" customWidth="1"/>
    <col min="16" max="16" width="25" style="44" customWidth="1"/>
    <col min="17" max="20" width="9.140625" style="3"/>
    <col min="21" max="21" width="11.7109375" style="3" customWidth="1"/>
    <col min="22" max="24" width="9.140625" style="3"/>
  </cols>
  <sheetData>
    <row r="1" spans="1:20" ht="24.75" customHeight="1" x14ac:dyDescent="0.25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43"/>
    </row>
    <row r="2" spans="1:20" ht="24.75" customHeight="1" x14ac:dyDescent="0.25">
      <c r="A2" s="71" t="s">
        <v>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43"/>
    </row>
    <row r="3" spans="1:20" ht="21.75" customHeight="1" x14ac:dyDescent="0.25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43"/>
    </row>
    <row r="4" spans="1:20" ht="51" customHeight="1" x14ac:dyDescent="0.2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45"/>
    </row>
    <row r="5" spans="1:20" x14ac:dyDescent="0.2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43"/>
    </row>
    <row r="6" spans="1:20" ht="30.75" customHeight="1" x14ac:dyDescent="0.25">
      <c r="A6" s="60" t="s">
        <v>7</v>
      </c>
      <c r="B6" s="60" t="s">
        <v>8</v>
      </c>
      <c r="C6" s="61" t="s">
        <v>9</v>
      </c>
      <c r="D6" s="61" t="s">
        <v>10</v>
      </c>
      <c r="E6" s="61" t="s">
        <v>12</v>
      </c>
      <c r="F6" s="63" t="s">
        <v>13</v>
      </c>
      <c r="G6" s="63"/>
      <c r="H6" s="63"/>
      <c r="I6" s="63"/>
      <c r="J6" s="63"/>
      <c r="K6" s="53" t="s">
        <v>19</v>
      </c>
      <c r="L6" s="54" t="s">
        <v>1</v>
      </c>
      <c r="M6" s="54" t="s">
        <v>4</v>
      </c>
      <c r="N6" s="56" t="s">
        <v>0</v>
      </c>
      <c r="O6" s="40"/>
    </row>
    <row r="7" spans="1:20" ht="117" customHeight="1" x14ac:dyDescent="0.25">
      <c r="A7" s="60"/>
      <c r="B7" s="60"/>
      <c r="C7" s="62"/>
      <c r="D7" s="62"/>
      <c r="E7" s="62"/>
      <c r="F7" s="35" t="s">
        <v>14</v>
      </c>
      <c r="G7" s="35" t="s">
        <v>15</v>
      </c>
      <c r="H7" s="9" t="s">
        <v>16</v>
      </c>
      <c r="I7" s="9" t="s">
        <v>17</v>
      </c>
      <c r="J7" s="9" t="s">
        <v>18</v>
      </c>
      <c r="K7" s="53"/>
      <c r="L7" s="55"/>
      <c r="M7" s="55"/>
      <c r="N7" s="56"/>
      <c r="O7" s="40"/>
    </row>
    <row r="8" spans="1:20" ht="55.5" customHeight="1" x14ac:dyDescent="0.25">
      <c r="A8" s="8">
        <v>1</v>
      </c>
      <c r="B8" s="27" t="s">
        <v>51</v>
      </c>
      <c r="C8" s="28"/>
      <c r="D8" s="23" t="s">
        <v>11</v>
      </c>
      <c r="E8" s="23">
        <v>4</v>
      </c>
      <c r="F8" s="24"/>
      <c r="G8" s="24"/>
      <c r="H8" s="24"/>
      <c r="I8" s="24"/>
      <c r="J8" s="24"/>
      <c r="K8" s="25">
        <f>K9+K10+K11+K12+K13+K14</f>
        <v>37157</v>
      </c>
      <c r="L8" s="11"/>
      <c r="M8" s="11"/>
      <c r="N8" s="29">
        <f>K8*E8</f>
        <v>148628</v>
      </c>
      <c r="O8" s="41"/>
      <c r="P8" s="46"/>
      <c r="Q8" s="4"/>
      <c r="R8" s="4"/>
      <c r="S8" s="4"/>
      <c r="T8" s="4"/>
    </row>
    <row r="9" spans="1:20" ht="68.25" customHeight="1" x14ac:dyDescent="0.25">
      <c r="A9" s="36"/>
      <c r="B9" s="27" t="s">
        <v>21</v>
      </c>
      <c r="C9" s="28" t="s">
        <v>54</v>
      </c>
      <c r="D9" s="23" t="s">
        <v>11</v>
      </c>
      <c r="E9" s="23">
        <v>1</v>
      </c>
      <c r="F9" s="24">
        <v>12850</v>
      </c>
      <c r="G9" s="24">
        <v>12624</v>
      </c>
      <c r="H9" s="24">
        <v>13207</v>
      </c>
      <c r="I9" s="24">
        <v>13778</v>
      </c>
      <c r="J9" s="24">
        <v>13887</v>
      </c>
      <c r="K9" s="37">
        <v>13269.2</v>
      </c>
      <c r="L9" s="11">
        <v>555.98</v>
      </c>
      <c r="M9" s="11">
        <v>4.1900000000000004</v>
      </c>
      <c r="N9" s="29"/>
      <c r="P9" s="46"/>
      <c r="Q9" s="4"/>
      <c r="R9" s="4"/>
      <c r="S9" s="4"/>
      <c r="T9" s="4"/>
    </row>
    <row r="10" spans="1:20" ht="123" customHeight="1" x14ac:dyDescent="0.25">
      <c r="A10" s="8"/>
      <c r="B10" s="27" t="s">
        <v>22</v>
      </c>
      <c r="C10" s="28" t="s">
        <v>55</v>
      </c>
      <c r="D10" s="23" t="s">
        <v>11</v>
      </c>
      <c r="E10" s="23">
        <v>1</v>
      </c>
      <c r="F10" s="24">
        <v>5310</v>
      </c>
      <c r="G10" s="24">
        <v>5548</v>
      </c>
      <c r="H10" s="24">
        <v>5729</v>
      </c>
      <c r="I10" s="24">
        <v>5140</v>
      </c>
      <c r="J10" s="24">
        <v>5494</v>
      </c>
      <c r="K10" s="37">
        <v>5444.2</v>
      </c>
      <c r="L10" s="11" t="s">
        <v>33</v>
      </c>
      <c r="M10" s="11">
        <v>4.16</v>
      </c>
      <c r="N10" s="29"/>
      <c r="P10" s="46"/>
      <c r="Q10" s="4"/>
      <c r="R10" s="4"/>
      <c r="S10" s="4"/>
      <c r="T10" s="4"/>
    </row>
    <row r="11" spans="1:20" ht="54" customHeight="1" x14ac:dyDescent="0.25">
      <c r="A11" s="8"/>
      <c r="B11" s="27" t="s">
        <v>50</v>
      </c>
      <c r="C11" s="28" t="s">
        <v>56</v>
      </c>
      <c r="D11" s="23" t="s">
        <v>11</v>
      </c>
      <c r="E11" s="23">
        <v>1</v>
      </c>
      <c r="F11" s="24">
        <v>6020</v>
      </c>
      <c r="G11" s="24">
        <v>6278</v>
      </c>
      <c r="H11" s="24">
        <v>6226</v>
      </c>
      <c r="I11" s="24">
        <v>6050</v>
      </c>
      <c r="J11" s="24">
        <v>6729</v>
      </c>
      <c r="K11" s="37">
        <v>6260.6</v>
      </c>
      <c r="L11" s="11" t="s">
        <v>34</v>
      </c>
      <c r="M11" s="11">
        <v>4.54</v>
      </c>
      <c r="N11" s="29"/>
      <c r="P11" s="46"/>
      <c r="Q11" s="4"/>
      <c r="R11" s="4"/>
      <c r="S11" s="4"/>
      <c r="T11" s="4"/>
    </row>
    <row r="12" spans="1:20" ht="45" customHeight="1" x14ac:dyDescent="0.25">
      <c r="A12" s="8"/>
      <c r="B12" s="27" t="s">
        <v>23</v>
      </c>
      <c r="C12" s="28" t="s">
        <v>57</v>
      </c>
      <c r="D12" s="23" t="s">
        <v>11</v>
      </c>
      <c r="E12" s="23">
        <v>1</v>
      </c>
      <c r="F12" s="23">
        <v>3650</v>
      </c>
      <c r="G12" s="23">
        <v>3687</v>
      </c>
      <c r="H12" s="23">
        <v>3497</v>
      </c>
      <c r="I12" s="23">
        <v>4939</v>
      </c>
      <c r="J12" s="23">
        <v>3504</v>
      </c>
      <c r="K12" s="38">
        <v>3855.4</v>
      </c>
      <c r="L12" s="23" t="s">
        <v>35</v>
      </c>
      <c r="M12" s="23">
        <v>15.18</v>
      </c>
      <c r="N12" s="30"/>
      <c r="P12" s="46"/>
      <c r="Q12" s="4"/>
      <c r="R12" s="4"/>
      <c r="S12" s="4"/>
      <c r="T12" s="4"/>
    </row>
    <row r="13" spans="1:20" ht="78" customHeight="1" x14ac:dyDescent="0.25">
      <c r="A13" s="8"/>
      <c r="B13" s="27" t="s">
        <v>24</v>
      </c>
      <c r="C13" s="28" t="s">
        <v>58</v>
      </c>
      <c r="D13" s="23" t="s">
        <v>11</v>
      </c>
      <c r="E13" s="23">
        <v>1</v>
      </c>
      <c r="F13" s="24">
        <v>5120</v>
      </c>
      <c r="G13" s="24">
        <v>5400</v>
      </c>
      <c r="H13" s="24">
        <v>5234</v>
      </c>
      <c r="I13" s="24">
        <v>5287</v>
      </c>
      <c r="J13" s="24">
        <v>5634</v>
      </c>
      <c r="K13" s="38">
        <v>5335</v>
      </c>
      <c r="L13" s="11" t="s">
        <v>36</v>
      </c>
      <c r="M13" s="11">
        <v>3.66</v>
      </c>
      <c r="N13" s="29"/>
      <c r="P13" s="46"/>
      <c r="Q13" s="4"/>
      <c r="R13" s="4"/>
      <c r="S13" s="4"/>
      <c r="T13" s="4"/>
    </row>
    <row r="14" spans="1:20" s="3" customFormat="1" ht="309" customHeight="1" x14ac:dyDescent="0.25">
      <c r="A14" s="8"/>
      <c r="B14" s="27" t="s">
        <v>25</v>
      </c>
      <c r="C14" s="28" t="s">
        <v>59</v>
      </c>
      <c r="D14" s="23" t="s">
        <v>11</v>
      </c>
      <c r="E14" s="23">
        <v>1</v>
      </c>
      <c r="F14" s="23">
        <v>2780</v>
      </c>
      <c r="G14" s="23">
        <v>2796</v>
      </c>
      <c r="H14" s="23">
        <v>3303</v>
      </c>
      <c r="I14" s="23">
        <v>2660</v>
      </c>
      <c r="J14" s="23">
        <v>3424</v>
      </c>
      <c r="K14" s="38">
        <v>2992.6</v>
      </c>
      <c r="L14" s="23" t="s">
        <v>37</v>
      </c>
      <c r="M14" s="23">
        <v>11.54</v>
      </c>
      <c r="N14" s="30"/>
      <c r="O14" s="48"/>
      <c r="P14" s="46"/>
      <c r="Q14" s="4"/>
      <c r="R14" s="4"/>
      <c r="S14" s="4"/>
      <c r="T14" s="4"/>
    </row>
    <row r="15" spans="1:20" s="3" customFormat="1" ht="183" customHeight="1" x14ac:dyDescent="0.25">
      <c r="A15" s="8">
        <v>2</v>
      </c>
      <c r="B15" s="31" t="s">
        <v>26</v>
      </c>
      <c r="C15" s="33" t="s">
        <v>60</v>
      </c>
      <c r="D15" s="32"/>
      <c r="E15" s="32">
        <v>4</v>
      </c>
      <c r="F15" s="24">
        <v>16050</v>
      </c>
      <c r="G15" s="24">
        <v>16700</v>
      </c>
      <c r="H15" s="24">
        <v>15309</v>
      </c>
      <c r="I15" s="24">
        <v>15720</v>
      </c>
      <c r="J15" s="24">
        <v>16715</v>
      </c>
      <c r="K15" s="26">
        <v>16098.8</v>
      </c>
      <c r="L15" s="11" t="s">
        <v>38</v>
      </c>
      <c r="M15" s="11">
        <v>3.82</v>
      </c>
      <c r="N15" s="29">
        <f>K15*E15</f>
        <v>64395.199999999997</v>
      </c>
      <c r="O15" s="44"/>
      <c r="P15" s="46"/>
      <c r="Q15" s="4"/>
      <c r="R15" s="4"/>
      <c r="S15" s="4"/>
      <c r="T15" s="4"/>
    </row>
    <row r="16" spans="1:20" s="3" customFormat="1" ht="326.25" customHeight="1" x14ac:dyDescent="0.25">
      <c r="A16" s="8">
        <v>3</v>
      </c>
      <c r="B16" s="31" t="s">
        <v>27</v>
      </c>
      <c r="C16" s="33" t="s">
        <v>61</v>
      </c>
      <c r="D16" s="32"/>
      <c r="E16" s="32">
        <v>1</v>
      </c>
      <c r="F16" s="24">
        <v>27490</v>
      </c>
      <c r="G16" s="24">
        <v>26515</v>
      </c>
      <c r="H16" s="24">
        <v>25670</v>
      </c>
      <c r="I16" s="24">
        <v>28181</v>
      </c>
      <c r="J16" s="24">
        <v>28188</v>
      </c>
      <c r="K16" s="26">
        <v>27208.799999999999</v>
      </c>
      <c r="L16" s="11" t="s">
        <v>39</v>
      </c>
      <c r="M16" s="11">
        <v>4.04</v>
      </c>
      <c r="N16" s="29">
        <f t="shared" ref="N16:N23" si="0">K16*E16</f>
        <v>27208.799999999999</v>
      </c>
      <c r="O16" s="39"/>
      <c r="P16" s="46"/>
      <c r="Q16" s="4"/>
      <c r="R16" s="4"/>
      <c r="S16" s="4"/>
      <c r="T16" s="4"/>
    </row>
    <row r="17" spans="1:24" s="3" customFormat="1" ht="97.5" customHeight="1" x14ac:dyDescent="0.25">
      <c r="A17" s="8">
        <v>4</v>
      </c>
      <c r="B17" s="31" t="s">
        <v>28</v>
      </c>
      <c r="C17" s="33" t="s">
        <v>62</v>
      </c>
      <c r="D17" s="32"/>
      <c r="E17" s="32">
        <v>4</v>
      </c>
      <c r="F17" s="24">
        <v>3760</v>
      </c>
      <c r="G17" s="24">
        <v>4049</v>
      </c>
      <c r="H17" s="24">
        <v>3942</v>
      </c>
      <c r="I17" s="24">
        <v>3691</v>
      </c>
      <c r="J17" s="24">
        <v>3850</v>
      </c>
      <c r="K17" s="26">
        <v>3858.4</v>
      </c>
      <c r="L17" s="11" t="s">
        <v>40</v>
      </c>
      <c r="M17" s="11">
        <v>3.69</v>
      </c>
      <c r="N17" s="29">
        <f t="shared" si="0"/>
        <v>15433.6</v>
      </c>
      <c r="O17" s="39"/>
      <c r="P17" s="46"/>
      <c r="Q17" s="4"/>
      <c r="R17" s="4"/>
      <c r="S17" s="4"/>
      <c r="T17" s="4"/>
    </row>
    <row r="18" spans="1:24" s="3" customFormat="1" ht="199.5" customHeight="1" x14ac:dyDescent="0.25">
      <c r="A18" s="8">
        <v>5</v>
      </c>
      <c r="B18" s="31" t="s">
        <v>29</v>
      </c>
      <c r="C18" s="33" t="s">
        <v>63</v>
      </c>
      <c r="D18" s="32"/>
      <c r="E18" s="32">
        <v>7</v>
      </c>
      <c r="F18" s="24">
        <v>623</v>
      </c>
      <c r="G18" s="24">
        <v>640</v>
      </c>
      <c r="H18" s="24">
        <v>640</v>
      </c>
      <c r="I18" s="24">
        <v>640</v>
      </c>
      <c r="J18" s="24">
        <v>780</v>
      </c>
      <c r="K18" s="26">
        <v>664.6</v>
      </c>
      <c r="L18" s="11" t="s">
        <v>41</v>
      </c>
      <c r="M18" s="11">
        <v>9.77</v>
      </c>
      <c r="N18" s="29">
        <f t="shared" si="0"/>
        <v>4652.2</v>
      </c>
      <c r="O18" s="39"/>
      <c r="P18" s="46"/>
      <c r="Q18" s="4"/>
      <c r="R18" s="4"/>
      <c r="S18" s="4"/>
      <c r="T18" s="4"/>
    </row>
    <row r="19" spans="1:24" s="3" customFormat="1" ht="111" customHeight="1" x14ac:dyDescent="0.25">
      <c r="A19" s="8">
        <v>6</v>
      </c>
      <c r="B19" s="31" t="s">
        <v>30</v>
      </c>
      <c r="C19" s="33" t="s">
        <v>64</v>
      </c>
      <c r="D19" s="32"/>
      <c r="E19" s="32">
        <v>10</v>
      </c>
      <c r="F19" s="24">
        <v>426</v>
      </c>
      <c r="G19" s="24">
        <v>351</v>
      </c>
      <c r="H19" s="24">
        <v>359</v>
      </c>
      <c r="I19" s="24">
        <v>490</v>
      </c>
      <c r="J19" s="24">
        <v>486</v>
      </c>
      <c r="K19" s="26">
        <v>422.4</v>
      </c>
      <c r="L19" s="11" t="s">
        <v>42</v>
      </c>
      <c r="M19" s="11">
        <v>15.77</v>
      </c>
      <c r="N19" s="29">
        <f t="shared" si="0"/>
        <v>4224</v>
      </c>
      <c r="O19" s="39"/>
      <c r="P19" s="46"/>
      <c r="Q19" s="4"/>
      <c r="R19" s="4"/>
      <c r="S19" s="4"/>
      <c r="T19" s="4"/>
    </row>
    <row r="20" spans="1:24" ht="40.5" customHeight="1" x14ac:dyDescent="0.25">
      <c r="A20" s="8">
        <v>7</v>
      </c>
      <c r="B20" s="31" t="s">
        <v>73</v>
      </c>
      <c r="C20" s="33" t="s">
        <v>65</v>
      </c>
      <c r="D20" s="32"/>
      <c r="E20" s="32">
        <v>1</v>
      </c>
      <c r="F20" s="24">
        <v>2150</v>
      </c>
      <c r="G20" s="24">
        <v>1700</v>
      </c>
      <c r="H20" s="24">
        <v>1700</v>
      </c>
      <c r="I20" s="24">
        <v>1980</v>
      </c>
      <c r="J20" s="24">
        <v>1990</v>
      </c>
      <c r="K20" s="26">
        <v>1904</v>
      </c>
      <c r="L20" s="11" t="s">
        <v>43</v>
      </c>
      <c r="M20" s="11">
        <v>10.4</v>
      </c>
      <c r="N20" s="29">
        <f t="shared" si="0"/>
        <v>1904</v>
      </c>
      <c r="O20" s="39"/>
      <c r="P20" s="46"/>
      <c r="Q20" s="4"/>
      <c r="R20" s="4"/>
      <c r="S20" s="4"/>
      <c r="T20" s="4"/>
    </row>
    <row r="21" spans="1:24" ht="48.75" customHeight="1" x14ac:dyDescent="0.25">
      <c r="A21" s="8">
        <v>8</v>
      </c>
      <c r="B21" s="31" t="s">
        <v>73</v>
      </c>
      <c r="C21" s="33" t="s">
        <v>77</v>
      </c>
      <c r="D21" s="32"/>
      <c r="E21" s="32">
        <v>1</v>
      </c>
      <c r="F21" s="24">
        <v>634</v>
      </c>
      <c r="G21" s="24">
        <v>770</v>
      </c>
      <c r="H21" s="24">
        <v>690</v>
      </c>
      <c r="I21" s="24">
        <v>884</v>
      </c>
      <c r="J21" s="24">
        <v>530</v>
      </c>
      <c r="K21" s="26">
        <v>701.6</v>
      </c>
      <c r="L21" s="11" t="s">
        <v>44</v>
      </c>
      <c r="M21" s="11">
        <v>19.14</v>
      </c>
      <c r="N21" s="29">
        <f t="shared" si="0"/>
        <v>701.6</v>
      </c>
      <c r="O21" s="39"/>
      <c r="P21" s="46"/>
      <c r="Q21" s="4"/>
      <c r="R21" s="4"/>
      <c r="S21" s="4"/>
      <c r="T21" s="4"/>
    </row>
    <row r="22" spans="1:24" s="1" customFormat="1" ht="38.25" customHeight="1" x14ac:dyDescent="0.25">
      <c r="A22" s="8">
        <v>9</v>
      </c>
      <c r="B22" s="31" t="s">
        <v>31</v>
      </c>
      <c r="C22" s="33" t="s">
        <v>66</v>
      </c>
      <c r="D22" s="32"/>
      <c r="E22" s="32">
        <v>10</v>
      </c>
      <c r="F22" s="24">
        <v>130</v>
      </c>
      <c r="G22" s="24">
        <v>114</v>
      </c>
      <c r="H22" s="24">
        <v>133</v>
      </c>
      <c r="I22" s="24">
        <v>105</v>
      </c>
      <c r="J22" s="24">
        <v>136</v>
      </c>
      <c r="K22" s="26">
        <v>123.6</v>
      </c>
      <c r="L22" s="12" t="s">
        <v>45</v>
      </c>
      <c r="M22" s="13">
        <v>10.86</v>
      </c>
      <c r="N22" s="29">
        <f t="shared" si="0"/>
        <v>1236</v>
      </c>
      <c r="O22" s="39"/>
      <c r="P22" s="49"/>
      <c r="Q22" s="7"/>
      <c r="R22" s="7"/>
      <c r="S22" s="7"/>
      <c r="T22" s="7"/>
      <c r="U22" s="5"/>
      <c r="V22" s="5"/>
      <c r="W22" s="5"/>
      <c r="X22" s="5"/>
    </row>
    <row r="23" spans="1:24" s="1" customFormat="1" ht="115.5" customHeight="1" x14ac:dyDescent="0.25">
      <c r="A23" s="8">
        <v>10</v>
      </c>
      <c r="B23" s="31" t="s">
        <v>32</v>
      </c>
      <c r="C23" s="33" t="s">
        <v>67</v>
      </c>
      <c r="D23" s="32"/>
      <c r="E23" s="32">
        <v>8</v>
      </c>
      <c r="F23" s="24">
        <v>440</v>
      </c>
      <c r="G23" s="24">
        <v>329</v>
      </c>
      <c r="H23" s="24">
        <v>429</v>
      </c>
      <c r="I23" s="24">
        <v>328</v>
      </c>
      <c r="J23" s="24">
        <v>560</v>
      </c>
      <c r="K23" s="26">
        <v>417.2</v>
      </c>
      <c r="L23" s="11" t="s">
        <v>46</v>
      </c>
      <c r="M23" s="13">
        <v>22.29</v>
      </c>
      <c r="N23" s="29">
        <f t="shared" si="0"/>
        <v>3337.6</v>
      </c>
      <c r="O23" s="39"/>
      <c r="P23" s="49"/>
      <c r="Q23" s="7"/>
      <c r="R23" s="7"/>
      <c r="S23" s="7"/>
      <c r="T23" s="7"/>
      <c r="U23" s="5"/>
      <c r="V23" s="5"/>
      <c r="W23" s="5"/>
      <c r="X23" s="5"/>
    </row>
    <row r="24" spans="1:24" s="1" customFormat="1" ht="71.25" customHeight="1" x14ac:dyDescent="0.25">
      <c r="A24" s="8">
        <v>11</v>
      </c>
      <c r="B24" s="31" t="s">
        <v>49</v>
      </c>
      <c r="C24" s="33" t="s">
        <v>68</v>
      </c>
      <c r="D24" s="32"/>
      <c r="E24" s="32">
        <v>3</v>
      </c>
      <c r="F24" s="24">
        <v>421</v>
      </c>
      <c r="G24" s="24">
        <v>462</v>
      </c>
      <c r="H24" s="24">
        <v>421</v>
      </c>
      <c r="I24" s="24">
        <v>397</v>
      </c>
      <c r="J24" s="24">
        <v>405</v>
      </c>
      <c r="K24" s="26">
        <v>421.2</v>
      </c>
      <c r="L24" s="23">
        <v>26.05</v>
      </c>
      <c r="M24" s="13">
        <v>5.95</v>
      </c>
      <c r="N24" s="29">
        <f>E24*K24</f>
        <v>1263.5999999999999</v>
      </c>
      <c r="O24" s="39"/>
      <c r="P24" s="49"/>
      <c r="Q24" s="7"/>
      <c r="R24" s="7"/>
      <c r="S24" s="7"/>
      <c r="T24" s="7"/>
      <c r="U24" s="5"/>
      <c r="V24" s="5"/>
      <c r="W24" s="5"/>
      <c r="X24" s="5"/>
    </row>
    <row r="25" spans="1:24" s="1" customFormat="1" ht="188.25" customHeight="1" x14ac:dyDescent="0.25">
      <c r="A25" s="8">
        <v>12</v>
      </c>
      <c r="B25" s="31" t="s">
        <v>47</v>
      </c>
      <c r="C25" s="33" t="s">
        <v>69</v>
      </c>
      <c r="D25" s="32"/>
      <c r="E25" s="32">
        <v>1</v>
      </c>
      <c r="F25" s="24">
        <v>6490</v>
      </c>
      <c r="G25" s="24">
        <v>6490</v>
      </c>
      <c r="H25" s="24">
        <v>6490</v>
      </c>
      <c r="I25" s="24">
        <v>7490</v>
      </c>
      <c r="J25" s="24">
        <v>8590</v>
      </c>
      <c r="K25" s="26">
        <v>7110</v>
      </c>
      <c r="L25" s="11" t="s">
        <v>76</v>
      </c>
      <c r="M25" s="13">
        <v>13.13</v>
      </c>
      <c r="N25" s="29">
        <f>K25*E25</f>
        <v>7110</v>
      </c>
      <c r="O25" s="39"/>
      <c r="P25" s="49"/>
      <c r="Q25" s="7"/>
      <c r="R25" s="7"/>
      <c r="S25" s="7"/>
      <c r="T25" s="7"/>
      <c r="U25" s="5"/>
      <c r="V25" s="5"/>
      <c r="W25" s="5"/>
      <c r="X25" s="5"/>
    </row>
    <row r="26" spans="1:24" s="1" customFormat="1" ht="139.5" customHeight="1" x14ac:dyDescent="0.25">
      <c r="A26" s="8">
        <v>13</v>
      </c>
      <c r="B26" s="27" t="s">
        <v>52</v>
      </c>
      <c r="C26" s="33" t="s">
        <v>70</v>
      </c>
      <c r="D26" s="32"/>
      <c r="E26" s="32">
        <v>2</v>
      </c>
      <c r="F26" s="23">
        <v>3650</v>
      </c>
      <c r="G26" s="23">
        <v>3687</v>
      </c>
      <c r="H26" s="23">
        <v>3497</v>
      </c>
      <c r="I26" s="23">
        <v>4939</v>
      </c>
      <c r="J26" s="23">
        <v>3504</v>
      </c>
      <c r="K26" s="26">
        <v>3855.4</v>
      </c>
      <c r="L26" s="23" t="s">
        <v>35</v>
      </c>
      <c r="M26" s="23">
        <v>15.18</v>
      </c>
      <c r="N26" s="29">
        <f>K26*E26</f>
        <v>7710.8</v>
      </c>
      <c r="O26" s="39"/>
      <c r="P26" s="49"/>
      <c r="Q26" s="7"/>
      <c r="R26" s="7"/>
      <c r="S26" s="7"/>
      <c r="T26" s="7"/>
      <c r="U26" s="5"/>
      <c r="V26" s="5"/>
      <c r="W26" s="5"/>
      <c r="X26" s="5"/>
    </row>
    <row r="27" spans="1:24" s="1" customFormat="1" ht="148.5" customHeight="1" x14ac:dyDescent="0.25">
      <c r="A27" s="8">
        <v>14</v>
      </c>
      <c r="B27" s="27" t="s">
        <v>48</v>
      </c>
      <c r="C27" s="28" t="s">
        <v>71</v>
      </c>
      <c r="D27" s="32"/>
      <c r="E27" s="32">
        <v>1</v>
      </c>
      <c r="F27" s="24">
        <v>6450</v>
      </c>
      <c r="G27" s="24">
        <v>6870</v>
      </c>
      <c r="H27" s="24">
        <v>6690</v>
      </c>
      <c r="I27" s="24">
        <v>6688</v>
      </c>
      <c r="J27" s="24">
        <v>6500</v>
      </c>
      <c r="K27" s="25">
        <f>(J27+I27+H27+G27+F27)/5</f>
        <v>6639.6</v>
      </c>
      <c r="L27" s="11" t="s">
        <v>34</v>
      </c>
      <c r="M27" s="11">
        <v>4.54</v>
      </c>
      <c r="N27" s="29">
        <f>K27*E27</f>
        <v>6639.6</v>
      </c>
      <c r="O27" s="39"/>
      <c r="P27" s="50"/>
      <c r="Q27" s="7"/>
      <c r="R27" s="7"/>
      <c r="S27" s="7"/>
      <c r="T27" s="7"/>
      <c r="U27" s="5"/>
      <c r="V27" s="5"/>
      <c r="W27" s="5"/>
      <c r="X27" s="5"/>
    </row>
    <row r="28" spans="1:24" s="2" customFormat="1" ht="22.5" customHeight="1" x14ac:dyDescent="0.25">
      <c r="A28" s="14"/>
      <c r="B28" s="64" t="s">
        <v>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15">
        <f>SUM(N8:N27)</f>
        <v>294444.99999999994</v>
      </c>
      <c r="O28" s="42"/>
      <c r="P28" s="51"/>
      <c r="Q28" s="6"/>
      <c r="R28" s="6"/>
      <c r="S28" s="6"/>
      <c r="T28" s="6"/>
      <c r="U28" s="6"/>
      <c r="V28" s="6"/>
      <c r="W28" s="6"/>
      <c r="X28" s="6"/>
    </row>
    <row r="29" spans="1:24" s="2" customFormat="1" ht="22.5" customHeight="1" x14ac:dyDescent="0.25">
      <c r="A29" s="67" t="s">
        <v>53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43"/>
      <c r="P29" s="51"/>
      <c r="Q29" s="6"/>
      <c r="R29" s="6"/>
      <c r="S29" s="6"/>
      <c r="T29" s="6"/>
      <c r="U29" s="6"/>
      <c r="V29" s="6"/>
      <c r="W29" s="6"/>
      <c r="X29" s="6"/>
    </row>
    <row r="30" spans="1:24" s="2" customFormat="1" ht="22.5" customHeight="1" x14ac:dyDescent="0.25">
      <c r="A30" s="68">
        <v>44132</v>
      </c>
      <c r="B30" s="69"/>
      <c r="C30" s="21"/>
      <c r="D30" s="22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43"/>
      <c r="P30" s="51"/>
      <c r="Q30" s="6"/>
      <c r="R30" s="6"/>
      <c r="S30" s="6"/>
      <c r="T30" s="6"/>
      <c r="U30" s="6"/>
      <c r="V30" s="6"/>
      <c r="W30" s="6"/>
      <c r="X30" s="6"/>
    </row>
    <row r="31" spans="1:24" ht="21" customHeight="1" x14ac:dyDescent="0.25">
      <c r="A31" s="70" t="s">
        <v>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52"/>
    </row>
    <row r="32" spans="1:24" x14ac:dyDescent="0.25">
      <c r="A32" s="58" t="s">
        <v>20</v>
      </c>
      <c r="B32" s="58"/>
      <c r="C32" s="58"/>
      <c r="D32" s="58"/>
      <c r="E32" s="58"/>
      <c r="F32" s="58"/>
      <c r="G32" s="58"/>
      <c r="K32" s="17"/>
    </row>
  </sheetData>
  <mergeCells count="20">
    <mergeCell ref="B28:M28"/>
    <mergeCell ref="A29:N29"/>
    <mergeCell ref="A30:B30"/>
    <mergeCell ref="A31:N31"/>
    <mergeCell ref="A32:G32"/>
    <mergeCell ref="K6:K7"/>
    <mergeCell ref="L6:L7"/>
    <mergeCell ref="M6:M7"/>
    <mergeCell ref="N6:N7"/>
    <mergeCell ref="A1:N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2:N2"/>
  </mergeCells>
  <printOptions horizontalCentered="1" verticalCentered="1"/>
  <pageMargins left="0" right="0" top="0" bottom="0" header="0.31496062992125984" footer="0.31496062992125984"/>
  <pageSetup paperSize="9" scale="39" fitToWidth="0" orientation="landscape" horizontalDpi="180" verticalDpi="180" r:id="rId1"/>
  <drawing r:id="rId2"/>
  <legacyDrawing r:id="rId3"/>
  <controls>
    <mc:AlternateContent xmlns:mc="http://schemas.openxmlformats.org/markup-compatibility/2006">
      <mc:Choice Requires="x14">
        <control shapeId="8198" r:id="rId4" name="Control 6">
          <controlPr defaultSize="0" r:id="rId5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8" r:id="rId4" name="Control 6"/>
      </mc:Fallback>
    </mc:AlternateContent>
    <mc:AlternateContent xmlns:mc="http://schemas.openxmlformats.org/markup-compatibility/2006">
      <mc:Choice Requires="x14">
        <control shapeId="8197" r:id="rId6" name="Control 5">
          <controlPr defaultSize="0" r:id="rId7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7" r:id="rId6" name="Control 5"/>
      </mc:Fallback>
    </mc:AlternateContent>
    <mc:AlternateContent xmlns:mc="http://schemas.openxmlformats.org/markup-compatibility/2006">
      <mc:Choice Requires="x14">
        <control shapeId="8196" r:id="rId8" name="Control 4">
          <controlPr defaultSize="0" r:id="rId9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6" r:id="rId8" name="Control 4"/>
      </mc:Fallback>
    </mc:AlternateContent>
    <mc:AlternateContent xmlns:mc="http://schemas.openxmlformats.org/markup-compatibility/2006">
      <mc:Choice Requires="x14">
        <control shapeId="8195" r:id="rId10" name="Control 3">
          <controlPr defaultSize="0" r:id="rId11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5" r:id="rId10" name="Control 3"/>
      </mc:Fallback>
    </mc:AlternateContent>
    <mc:AlternateContent xmlns:mc="http://schemas.openxmlformats.org/markup-compatibility/2006">
      <mc:Choice Requires="x14">
        <control shapeId="8194" r:id="rId12" name="Control 2">
          <controlPr defaultSize="0" r:id="rId13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4" r:id="rId12" name="Control 2"/>
      </mc:Fallback>
    </mc:AlternateContent>
    <mc:AlternateContent xmlns:mc="http://schemas.openxmlformats.org/markup-compatibility/2006">
      <mc:Choice Requires="x14">
        <control shapeId="8193" r:id="rId14" name="Control 1">
          <controlPr defaultSize="0" r:id="rId15">
            <anchor moveWithCells="1">
              <from>
                <xdr:col>1</xdr:col>
                <xdr:colOff>133350</xdr:colOff>
                <xdr:row>21</xdr:row>
                <xdr:rowOff>438150</xdr:rowOff>
              </from>
              <to>
                <xdr:col>1</xdr:col>
                <xdr:colOff>771525</xdr:colOff>
                <xdr:row>22</xdr:row>
                <xdr:rowOff>114300</xdr:rowOff>
              </to>
            </anchor>
          </controlPr>
        </control>
      </mc:Choice>
      <mc:Fallback>
        <control shapeId="8193" r:id="rId1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2020-11-13T08:12:14Z</dcterms:modified>
</cp:coreProperties>
</file>