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21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Лист1!$A$1:$F$24</definedName>
  </definedNames>
  <calcPr calcId="144525"/>
</workbook>
</file>

<file path=xl/calcChain.xml><?xml version="1.0" encoding="utf-8"?>
<calcChain xmlns="http://schemas.openxmlformats.org/spreadsheetml/2006/main">
  <c r="F21" i="1" l="1"/>
  <c r="F22" i="1"/>
  <c r="F16" i="1" l="1"/>
  <c r="F17" i="1"/>
  <c r="F15" i="1"/>
  <c r="F18" i="1" s="1"/>
  <c r="F11" i="1"/>
  <c r="F12" i="1" l="1"/>
  <c r="D7" i="1" l="1"/>
  <c r="F4" i="1" l="1"/>
</calcChain>
</file>

<file path=xl/sharedStrings.xml><?xml version="1.0" encoding="utf-8"?>
<sst xmlns="http://schemas.openxmlformats.org/spreadsheetml/2006/main" count="54" uniqueCount="45">
  <si>
    <t xml:space="preserve">Начальная (максимальная) цена контракта (далее - НМЦК) </t>
  </si>
  <si>
    <t>Расчет НМЦК</t>
  </si>
  <si>
    <t>Основные характеристики объекта закупки</t>
  </si>
  <si>
    <t>Единица измерения</t>
  </si>
  <si>
    <t>Количество закупаемых единиц</t>
  </si>
  <si>
    <t>Цена за единицу с НДС и оптовой надбавкой, руб.</t>
  </si>
  <si>
    <t>Расчет цены за единицу закупаемого лекарственного препарата</t>
  </si>
  <si>
    <t>1.Метод тарифный (ч. 8 ст. 22 44-ФЗ)</t>
  </si>
  <si>
    <t>МНН (торговое наименование), форма выпуска, лекарственная форма, дозировка</t>
  </si>
  <si>
    <t>Владелец РУ/производитель/упаковщик/ Выпускающий контроль</t>
  </si>
  <si>
    <t>№ РУ</t>
  </si>
  <si>
    <t>Количество товара в единицах измерения в упаковке, шт.</t>
  </si>
  <si>
    <t>2. Метод сопоставимых рыночных цен (ч.2 - 6 ст. 22 44-ФЗ)</t>
  </si>
  <si>
    <t>Источник информации, на основании которых выполнен расчет (реквизиты: номер, дата)</t>
  </si>
  <si>
    <t>3. Расчет средневзвешенной цены на основании всех заключенных заказчиком государственных контрактов</t>
  </si>
  <si>
    <t>Источник информации (номер сведений о контракте (реестровой записи); ссылка на страницу в сети Интернет из Реестра контрактовhttp://zakupki.gov.ru/; реквизиты протокола согласования цен)</t>
  </si>
  <si>
    <t>Цена по ГК за упаковку, без НДС, и оптовой надбавки, руб</t>
  </si>
  <si>
    <t>Цена за единицу без НДС, и оптовой надбавки, руб</t>
  </si>
  <si>
    <t>Средневзвешенная цена за единицу лекарственного препарата</t>
  </si>
  <si>
    <t>Минимальная цена за единицу лекарственного препарата</t>
  </si>
  <si>
    <t>Количество товара в единицах измерения в упаковке</t>
  </si>
  <si>
    <t>Количество товара в единицах измерения по ГК</t>
  </si>
  <si>
    <t>4. Референтные цены</t>
  </si>
  <si>
    <t>Нет актуальных данных</t>
  </si>
  <si>
    <t>Дата подготовки НМЦК</t>
  </si>
  <si>
    <t>Оптовая надбавка</t>
  </si>
  <si>
    <t>Предельная цена за упаковку без НДС, и оптовой надбавки, руб</t>
  </si>
  <si>
    <t>Цена за единицу измерения без НДС и оптовой надбавки, руб</t>
  </si>
  <si>
    <t>Источник информации (номер сведений о контракте (реестровой записи); ссылка на страницу в сети Интернет из Реестра контрактов (https://zakupki.gov.ru)</t>
  </si>
  <si>
    <t>мл</t>
  </si>
  <si>
    <t>Иксекизумаб</t>
  </si>
  <si>
    <t>Иксекизумаб, раствор для подкожного введения 80 мг/мл</t>
  </si>
  <si>
    <t>Иксекизумаб (ТАЛС), раствор для подкожного введения, 80 мг/мл, 1 мл - шприцы в автоинъекторах (1)  - пачки картонные</t>
  </si>
  <si>
    <t>ЛП-005200</t>
  </si>
  <si>
    <t>Иксекизумаб (ТАЛС), раствор для подкожного введения, 80 мг/мл, 1 мл</t>
  </si>
  <si>
    <t>/-/</t>
  </si>
  <si>
    <t>Цена за единицу без НДС, руб.</t>
  </si>
  <si>
    <t xml:space="preserve"> «Обоснование начальной (максимальной) цены контракта на поставку лекарственных препаратов для медицинского применения»</t>
  </si>
  <si>
    <t>Цена за упаковку, без НДС и оптовой надбавки, руб</t>
  </si>
  <si>
    <t>Цена за единицу без НДС и оптовой надбавки, руб</t>
  </si>
  <si>
    <t xml:space="preserve">Вл.Общество с ограниченной ответственностью "Свикс Хэлскеа" (ООО "Свикс Хэлскеа"), Россия (7702683079); Вып.к.Перв.Уп.Втор.Уп.Пр.Эли Лилли энд Компани, США (35-0470950); </t>
  </si>
  <si>
    <t>ГК 0362100033723000269 от 12.01.2024  https://zakupki.gov.ru/epz/contract/contractCard/common-info.html?reestrNumber=1666403396724000010, ПРОТОКОЛ № ЖЛ21022400003 от 21 февраля 2024, ПРОТОКОЛ № ЖЛ18042400002 от 18 апреля 2024</t>
  </si>
  <si>
    <t>Контракт № 0121200002124000709-0021333-02 от 22.10.2024 г. https://zakupki.gov.ru/epz/contract/contractCard/common-info.html?reestrNumber=2263300599424000818</t>
  </si>
  <si>
    <t>Контракт № А.И-2809/2024-ЗК от 11.07.2024 г.https://zakupki.gov.ru/epz/contract/contractCard/common-info.html?reestrNumber=2771433860924005652</t>
  </si>
  <si>
    <t>Контракт № ЭА-95/24 от 29.10.2024 г. https://zakupki.gov.ru/epz/contract/contractCard/common-info.html?reestrNumber=2372901174324000100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</si>
</sst>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BreakPreview" zoomScale="80" zoomScaleSheetLayoutView="80" workbookViewId="0">
      <selection activeCell="I11" sqref="I11"/>
    </sheetView>
  </sheetViews>
  <sheetFormatPr defaultRowHeight="12.75"/>
  <cols>
    <col min="1" max="1" width="28" style="2" customWidth="1"/>
    <col min="2" max="2" width="47.7109375" style="2" customWidth="1"/>
    <col min="3" max="3" width="15.85546875" style="2" customWidth="1"/>
    <col min="4" max="4" width="11.7109375" style="2" customWidth="1"/>
    <col min="5" max="5" width="10.85546875" style="2" customWidth="1"/>
    <col min="6" max="6" width="13.85546875" style="2" customWidth="1"/>
    <col min="7" max="16384" width="9.140625" style="2"/>
  </cols>
  <sheetData>
    <row r="1" spans="1:7" ht="33" customHeight="1">
      <c r="A1" s="17" t="s">
        <v>37</v>
      </c>
      <c r="B1" s="17"/>
      <c r="C1" s="17"/>
      <c r="D1" s="17"/>
      <c r="E1" s="17"/>
      <c r="F1" s="17"/>
      <c r="G1" s="6"/>
    </row>
    <row r="2" spans="1:7">
      <c r="A2" s="22" t="s">
        <v>30</v>
      </c>
      <c r="B2" s="22"/>
      <c r="C2" s="22"/>
      <c r="D2" s="22"/>
      <c r="E2" s="22"/>
      <c r="F2" s="22"/>
    </row>
    <row r="3" spans="1:7">
      <c r="A3" s="23" t="s">
        <v>24</v>
      </c>
      <c r="B3" s="23"/>
      <c r="C3" s="23"/>
      <c r="D3" s="23"/>
      <c r="E3" s="23"/>
      <c r="F3" s="12">
        <v>45635</v>
      </c>
    </row>
    <row r="4" spans="1:7">
      <c r="A4" s="23" t="s">
        <v>0</v>
      </c>
      <c r="B4" s="23"/>
      <c r="C4" s="23"/>
      <c r="D4" s="23"/>
      <c r="E4" s="23"/>
      <c r="F4" s="4">
        <f>F7*C7</f>
        <v>496011.60000000003</v>
      </c>
    </row>
    <row r="5" spans="1:7">
      <c r="A5" s="22" t="s">
        <v>1</v>
      </c>
      <c r="B5" s="22"/>
      <c r="C5" s="22"/>
      <c r="D5" s="22"/>
      <c r="E5" s="22"/>
      <c r="F5" s="22"/>
      <c r="G5" s="6"/>
    </row>
    <row r="6" spans="1:7" ht="92.25" customHeight="1">
      <c r="A6" s="1" t="s">
        <v>2</v>
      </c>
      <c r="B6" s="1" t="s">
        <v>3</v>
      </c>
      <c r="C6" s="1" t="s">
        <v>4</v>
      </c>
      <c r="D6" s="11" t="s">
        <v>36</v>
      </c>
      <c r="E6" s="1" t="s">
        <v>25</v>
      </c>
      <c r="F6" s="1" t="s">
        <v>5</v>
      </c>
    </row>
    <row r="7" spans="1:7" ht="33.75" customHeight="1">
      <c r="A7" s="9" t="s">
        <v>31</v>
      </c>
      <c r="B7" s="1" t="s">
        <v>29</v>
      </c>
      <c r="C7" s="1">
        <v>9</v>
      </c>
      <c r="D7" s="4">
        <f>MIN(F12,F18,F22)</f>
        <v>47266.68</v>
      </c>
      <c r="E7" s="4">
        <v>6</v>
      </c>
      <c r="F7" s="4">
        <v>55112.4</v>
      </c>
    </row>
    <row r="8" spans="1:7">
      <c r="A8" s="19" t="s">
        <v>6</v>
      </c>
      <c r="B8" s="20"/>
      <c r="C8" s="20"/>
      <c r="D8" s="20"/>
      <c r="E8" s="20"/>
      <c r="F8" s="21"/>
      <c r="G8" s="6"/>
    </row>
    <row r="9" spans="1:7" ht="12.75" customHeight="1">
      <c r="A9" s="17" t="s">
        <v>7</v>
      </c>
      <c r="B9" s="17"/>
      <c r="C9" s="17"/>
      <c r="D9" s="17"/>
      <c r="E9" s="17"/>
      <c r="F9" s="17"/>
      <c r="G9" s="7"/>
    </row>
    <row r="10" spans="1:7" ht="89.25" customHeight="1">
      <c r="A10" s="1" t="s">
        <v>8</v>
      </c>
      <c r="B10" s="1" t="s">
        <v>9</v>
      </c>
      <c r="C10" s="1" t="s">
        <v>10</v>
      </c>
      <c r="D10" s="1" t="s">
        <v>26</v>
      </c>
      <c r="E10" s="1" t="s">
        <v>11</v>
      </c>
      <c r="F10" s="1" t="s">
        <v>27</v>
      </c>
    </row>
    <row r="11" spans="1:7" ht="68.25" customHeight="1">
      <c r="A11" s="10" t="s">
        <v>32</v>
      </c>
      <c r="B11" s="16" t="s">
        <v>40</v>
      </c>
      <c r="C11" s="3" t="s">
        <v>33</v>
      </c>
      <c r="D11" s="4">
        <v>47877.39</v>
      </c>
      <c r="E11" s="1">
        <v>1</v>
      </c>
      <c r="F11" s="4">
        <f>D11/E11</f>
        <v>47877.39</v>
      </c>
    </row>
    <row r="12" spans="1:7" ht="12.75" customHeight="1">
      <c r="A12" s="17" t="s">
        <v>19</v>
      </c>
      <c r="B12" s="17"/>
      <c r="C12" s="17"/>
      <c r="D12" s="17"/>
      <c r="E12" s="17"/>
      <c r="F12" s="4">
        <f>MIN(F11:F11)</f>
        <v>47877.39</v>
      </c>
    </row>
    <row r="13" spans="1:7" ht="12.75" customHeight="1">
      <c r="A13" s="17" t="s">
        <v>12</v>
      </c>
      <c r="B13" s="17"/>
      <c r="C13" s="17"/>
      <c r="D13" s="17"/>
      <c r="E13" s="17"/>
      <c r="F13" s="17"/>
      <c r="G13" s="7"/>
    </row>
    <row r="14" spans="1:7" ht="99" customHeight="1">
      <c r="A14" s="1" t="s">
        <v>8</v>
      </c>
      <c r="B14" s="1" t="s">
        <v>28</v>
      </c>
      <c r="C14" s="1" t="s">
        <v>13</v>
      </c>
      <c r="D14" s="1" t="s">
        <v>38</v>
      </c>
      <c r="E14" s="1" t="s">
        <v>11</v>
      </c>
      <c r="F14" s="1" t="s">
        <v>39</v>
      </c>
    </row>
    <row r="15" spans="1:7" ht="51">
      <c r="A15" s="10" t="s">
        <v>34</v>
      </c>
      <c r="B15" s="10" t="s">
        <v>42</v>
      </c>
      <c r="C15" s="14" t="s">
        <v>35</v>
      </c>
      <c r="D15" s="4">
        <v>47666.400000000001</v>
      </c>
      <c r="E15" s="1">
        <v>1</v>
      </c>
      <c r="F15" s="4">
        <f>D15/E15</f>
        <v>47666.400000000001</v>
      </c>
    </row>
    <row r="16" spans="1:7" ht="38.25">
      <c r="A16" s="10" t="s">
        <v>34</v>
      </c>
      <c r="B16" s="10" t="s">
        <v>43</v>
      </c>
      <c r="C16" s="14" t="s">
        <v>35</v>
      </c>
      <c r="D16" s="4">
        <v>47666.1</v>
      </c>
      <c r="E16" s="1">
        <v>1</v>
      </c>
      <c r="F16" s="4">
        <f t="shared" ref="F16:F17" si="0">D16/E16</f>
        <v>47666.1</v>
      </c>
    </row>
    <row r="17" spans="1:7" ht="38.25">
      <c r="A17" s="10" t="s">
        <v>34</v>
      </c>
      <c r="B17" s="14" t="s">
        <v>44</v>
      </c>
      <c r="C17" s="14" t="s">
        <v>35</v>
      </c>
      <c r="D17" s="4">
        <v>47666.1</v>
      </c>
      <c r="E17" s="1">
        <v>1</v>
      </c>
      <c r="F17" s="4">
        <f t="shared" si="0"/>
        <v>47666.1</v>
      </c>
    </row>
    <row r="18" spans="1:7" ht="12.75" customHeight="1">
      <c r="A18" s="17" t="s">
        <v>19</v>
      </c>
      <c r="B18" s="17"/>
      <c r="C18" s="17"/>
      <c r="D18" s="17"/>
      <c r="E18" s="17"/>
      <c r="F18" s="4">
        <f>MIN(F15:F17)</f>
        <v>47666.1</v>
      </c>
    </row>
    <row r="19" spans="1:7" ht="12.75" customHeight="1">
      <c r="A19" s="17" t="s">
        <v>14</v>
      </c>
      <c r="B19" s="17"/>
      <c r="C19" s="17"/>
      <c r="D19" s="17"/>
      <c r="E19" s="17"/>
      <c r="F19" s="17"/>
      <c r="G19" s="7"/>
    </row>
    <row r="20" spans="1:7" ht="77.25" customHeight="1">
      <c r="A20" s="1" t="s">
        <v>8</v>
      </c>
      <c r="B20" s="1" t="s">
        <v>15</v>
      </c>
      <c r="C20" s="1" t="s">
        <v>16</v>
      </c>
      <c r="D20" s="1" t="s">
        <v>20</v>
      </c>
      <c r="E20" s="1" t="s">
        <v>21</v>
      </c>
      <c r="F20" s="1" t="s">
        <v>17</v>
      </c>
    </row>
    <row r="21" spans="1:7" ht="69.75" customHeight="1">
      <c r="A21" s="15" t="s">
        <v>34</v>
      </c>
      <c r="B21" s="8" t="s">
        <v>41</v>
      </c>
      <c r="C21" s="5">
        <v>47266.68</v>
      </c>
      <c r="D21" s="13">
        <v>1</v>
      </c>
      <c r="E21" s="13">
        <v>9</v>
      </c>
      <c r="F21" s="4">
        <f t="shared" ref="F21" si="1">C21/D21</f>
        <v>47266.68</v>
      </c>
    </row>
    <row r="22" spans="1:7" ht="12.75" customHeight="1">
      <c r="A22" s="17" t="s">
        <v>18</v>
      </c>
      <c r="B22" s="17"/>
      <c r="C22" s="17"/>
      <c r="D22" s="17"/>
      <c r="E22" s="17"/>
      <c r="F22" s="4">
        <f>SUMPRODUCT(E21:E21,F21:F21)/SUM(E21:E21)</f>
        <v>47266.68</v>
      </c>
    </row>
    <row r="23" spans="1:7" ht="12.75" customHeight="1">
      <c r="A23" s="17" t="s">
        <v>22</v>
      </c>
      <c r="B23" s="17"/>
      <c r="C23" s="17"/>
      <c r="D23" s="17"/>
      <c r="E23" s="17"/>
      <c r="F23" s="17"/>
      <c r="G23" s="7"/>
    </row>
    <row r="24" spans="1:7" ht="19.5" customHeight="1">
      <c r="A24" s="18" t="s">
        <v>23</v>
      </c>
      <c r="B24" s="18"/>
      <c r="C24" s="18"/>
      <c r="D24" s="18"/>
      <c r="E24" s="18"/>
      <c r="F24" s="18"/>
    </row>
  </sheetData>
  <mergeCells count="14">
    <mergeCell ref="A8:F8"/>
    <mergeCell ref="A1:F1"/>
    <mergeCell ref="A2:F2"/>
    <mergeCell ref="A3:E3"/>
    <mergeCell ref="A4:E4"/>
    <mergeCell ref="A5:F5"/>
    <mergeCell ref="A19:F19"/>
    <mergeCell ref="A22:E22"/>
    <mergeCell ref="A23:F23"/>
    <mergeCell ref="A24:F24"/>
    <mergeCell ref="A9:F9"/>
    <mergeCell ref="A12:E12"/>
    <mergeCell ref="A18:E18"/>
    <mergeCell ref="A13:F13"/>
  </mergeCells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</cp:lastModifiedBy>
  <cp:lastPrinted>2023-12-11T08:28:11Z</cp:lastPrinted>
  <dcterms:created xsi:type="dcterms:W3CDTF">2018-11-17T08:53:36Z</dcterms:created>
  <dcterms:modified xsi:type="dcterms:W3CDTF">2024-12-23T15:59:37Z</dcterms:modified>
</cp:coreProperties>
</file>