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045" windowHeight="9915"/>
  </bookViews>
  <sheets>
    <sheet name="НМЦК" sheetId="1" r:id="rId1"/>
  </sheets>
  <externalReferences>
    <externalReference r:id="rId2"/>
  </externalReferences>
  <definedNames>
    <definedName name="_xlnm.Print_Area" localSheetId="0">НМЦК!$A$1:$G$47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A43" i="1"/>
  <c r="G38" i="1"/>
  <c r="G39" i="1" s="1"/>
  <c r="G34" i="1"/>
  <c r="G33" i="1"/>
  <c r="G32" i="1"/>
  <c r="G31" i="1"/>
  <c r="G35" i="1" s="1"/>
  <c r="G40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7" i="1" s="1"/>
  <c r="G7" i="1"/>
  <c r="F4" i="1"/>
</calcChain>
</file>

<file path=xl/sharedStrings.xml><?xml version="1.0" encoding="utf-8"?>
<sst xmlns="http://schemas.openxmlformats.org/spreadsheetml/2006/main" count="113" uniqueCount="84">
  <si>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</si>
  <si>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</si>
  <si>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</si>
  <si>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</si>
  <si>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</si>
  <si>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</si>
  <si>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</si>
  <si>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</si>
  <si>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</si>
  <si>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</si>
  <si>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</si>
  <si>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</si>
  <si>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</si>
  <si>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</si>
  <si>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</si>
  <si>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</si>
  <si>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</si>
  <si>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</si>
  <si>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</si>
  <si>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</si>
  <si>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</si>
  <si>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</si>
  <si>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</si>
  <si>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</si>
  <si>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</si>
  <si>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</si>
  <si>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</si>
  <si>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</si>
  <si>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</si>
  <si>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</si>
  <si>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</si>
  <si>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УТВЕРЖДАЮ:
_______________/Киричук Ю.В./
«___» _______________ 2019  год</t>
  </si>
  <si>
    <t>Расчет НМЦК</t>
  </si>
  <si>
    <t>Минимальная цена за единицу лекарственного препарата</t>
  </si>
  <si>
    <t>2.1 Информация, полученная из Реестра контрактов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</si>
  <si>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</si>
  <si>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</si>
  <si>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</si>
  <si>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</si>
  <si>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</si>
  <si>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</si>
  <si>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</si>
  <si>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</si>
  <si>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</si>
  <si>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</si>
  <si>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</si>
  <si>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</si>
  <si>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</si>
  <si>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</si>
  <si>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</si>
  <si>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</si>
  <si>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</si>
  <si>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</si>
  <si>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</si>
  <si>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</si>
  <si>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</si>
  <si>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</si>
  <si>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</si>
  <si>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</si>
  <si>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</si>
  <si>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</si>
  <si>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</si>
  <si>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</si>
  <si>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</si>
  <si>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</si>
  <si>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</si>
  <si>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</si>
  <si>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</si>
  <si>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</si>
  <si>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</si>
  <si>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(Эниксум), раствор для инъекций, 4000 анти-Xa МЕ/0,4мл 0,4мл №10</t>
  </si>
  <si>
    <t>№ 2222500713619000073
http://zakupki.gov.ru/epz/contract/contractCard/common-info.html?reestrNumber=2222500713619000073</t>
  </si>
  <si>
    <t>Эноксапарин натрия (Анфибра), раствор для инъекций 10000 анти-Xa МЕ/мл 0,4 мл ампулы №10</t>
  </si>
  <si>
    <t>Эноксапарин натрия  (Клексан), раствор для инъекций  4 тыс. анти-Xa МЕ/0.4 мл №10</t>
  </si>
  <si>
    <t>№ 2753612058119000044
http://zakupki.gov.ru/epz/contract/contractCard/common-info.html?reestrNumber=2753612058119000044</t>
  </si>
  <si>
    <t xml:space="preserve">Эноксапарин натрия (Анфибра), раствор для инъекций 10 тыс.анти-Xa МЕ/мл 0,4 мл ампулы №10
</t>
  </si>
  <si>
    <t>№ 2540410428319000037
http://zakupki.gov.ru/epz/contract/contractCard/common-info.html?reestrNumber=2540410428319000037</t>
  </si>
  <si>
    <t xml:space="preserve">2.2 Информация, полученная по запросу заказчика
</t>
  </si>
  <si>
    <t>Эноксапарин натрия (Гемапаксан), раствор для подкожного введения, 10000 анти-Ха МЕ/мл 4000 МЕ/0,4 мл №6 шприц с устр. защ. иглы</t>
  </si>
  <si>
    <t>Исх. б/н от 09.04.2019 г</t>
  </si>
  <si>
    <t>Цена за единицу лекарственного препарата</t>
  </si>
  <si>
    <t>Информация отсутствует</t>
  </si>
  <si>
    <t>Эноксапарин натрия</t>
  </si>
  <si>
    <t>раствор для инъекций и/или раствор для подкожного введения, 
10000 МЕ/мл и/или 10000 анти-Ха МЕ/мл - 0,4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</si>
</sst>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79;&#1072;&#1082;&#1091;&#1087;/2019/&#1089;&#1086;&#1074;&#1084;&#1077;&#1089;&#1090;&#1085;&#1099;&#1077;%20&#1079;&#1072;&#1082;&#1091;&#1087;&#1082;&#1080;/&#1089;&#1086;&#1074;&#1084;&#1077;&#1089;&#1090;&#1085;&#1099;&#1081;%20&#1072;&#1091;&#1082;&#1094;&#1080;&#1085;%202%20&#1095;&#1072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эноксапарин натрия"/>
      <sheetName val="октреотид"/>
      <sheetName val="натрия хлорид 250 1000"/>
      <sheetName val="натрия хлорид  100 500"/>
      <sheetName val="золедрованая кислота"/>
      <sheetName val="декстроза 250,0 500,0"/>
      <sheetName val="транексамовая кислота"/>
      <sheetName val="свод (эноксапарин)"/>
      <sheetName val="свод (октреотид)"/>
      <sheetName val="свод (натрия хлорид 250,1000)"/>
      <sheetName val="свод (натрия хлорид 100,500)"/>
      <sheetName val="свод (декстроза)"/>
      <sheetName val="свод (транексамовая кислота)"/>
      <sheetName val="свод (золедроновая кислота)"/>
    </sheetNames>
    <sheetDataSet>
      <sheetData sheetId="0"/>
      <sheetData sheetId="1">
        <row r="7">
          <cell r="A7" t="str">
            <v>Эноксапарин натрия, раствор для инъекций и/или раствор для подкожного введения, 
10000 МЕ/мл и/или 10000 анти-Ха МЕ/мл - 0,4 мл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="80" zoomScaleSheetLayoutView="80" workbookViewId="0">
      <selection activeCell="A4" sqref="A4:E4"/>
    </sheetView>
  </sheetViews>
  <sheetFormatPr defaultColWidth="9.140625" defaultRowHeight="15" x14ac:dyDescent="0.25"/>
  <cols>
    <col min="1" max="1" width="52" style="5" customWidth="1"/>
    <col min="2" max="2" width="33.5703125" style="5" customWidth="1"/>
    <col min="3" max="3" width="15" style="5" customWidth="1"/>
    <col min="4" max="4" width="12" style="5" customWidth="1"/>
    <col min="5" max="5" width="14.28515625" style="5" customWidth="1"/>
    <col min="6" max="6" width="12.85546875" style="5" customWidth="1"/>
    <col min="7" max="7" width="18.85546875" style="5" customWidth="1"/>
    <col min="8" max="8" width="9.5703125" style="5" customWidth="1"/>
    <col min="9" max="9" width="4.85546875" style="5" customWidth="1"/>
    <col min="10" max="16384" width="9.140625" style="5"/>
  </cols>
  <sheetData>
    <row r="1" spans="1:7" ht="191.25" customHeight="1" x14ac:dyDescent="0.25">
      <c r="A1" s="32" t="s">
        <v>31</v>
      </c>
      <c r="B1" s="33"/>
      <c r="C1" s="33"/>
      <c r="D1" s="33"/>
      <c r="E1" s="33"/>
      <c r="F1" s="33"/>
      <c r="G1" s="33"/>
    </row>
    <row r="2" spans="1:7" x14ac:dyDescent="0.25">
      <c r="A2" s="48" t="s">
        <v>20</v>
      </c>
      <c r="B2" s="49"/>
      <c r="C2" s="49"/>
      <c r="D2" s="49"/>
      <c r="E2" s="49"/>
      <c r="F2" s="49"/>
      <c r="G2" s="50"/>
    </row>
    <row r="3" spans="1:7" x14ac:dyDescent="0.25">
      <c r="A3" s="34" t="s">
        <v>19</v>
      </c>
      <c r="B3" s="34"/>
      <c r="C3" s="34"/>
      <c r="D3" s="34"/>
      <c r="E3" s="34"/>
      <c r="F3" s="35">
        <v>43609</v>
      </c>
      <c r="G3" s="35"/>
    </row>
    <row r="4" spans="1:7" x14ac:dyDescent="0.25">
      <c r="A4" s="51" t="s">
        <v>18</v>
      </c>
      <c r="B4" s="52"/>
      <c r="C4" s="52"/>
      <c r="D4" s="52"/>
      <c r="E4" s="53"/>
      <c r="F4" s="54">
        <f>SUMPRODUCT(D7:D7,G7:G7)</f>
        <v>8593.4</v>
      </c>
      <c r="G4" s="55"/>
    </row>
    <row r="5" spans="1:7" x14ac:dyDescent="0.25">
      <c r="A5" s="36" t="s">
        <v>32</v>
      </c>
      <c r="B5" s="36"/>
      <c r="C5" s="36"/>
      <c r="D5" s="36"/>
      <c r="E5" s="36"/>
      <c r="F5" s="36"/>
      <c r="G5" s="36"/>
    </row>
    <row r="6" spans="1:7" ht="105" x14ac:dyDescent="0.25">
      <c r="A6" s="37" t="s">
        <v>17</v>
      </c>
      <c r="B6" s="38"/>
      <c r="C6" s="20" t="s">
        <v>16</v>
      </c>
      <c r="D6" s="20" t="s">
        <v>15</v>
      </c>
      <c r="E6" s="20" t="s">
        <v>14</v>
      </c>
      <c r="F6" s="20" t="s">
        <v>13</v>
      </c>
      <c r="G6" s="20" t="s">
        <v>12</v>
      </c>
    </row>
    <row r="7" spans="1:7" x14ac:dyDescent="0.25">
      <c r="A7" s="43" t="s">
        <v>35</v>
      </c>
      <c r="B7" s="44"/>
      <c r="C7" s="20" t="s">
        <v>28</v>
      </c>
      <c r="D7" s="17">
        <v>20</v>
      </c>
      <c r="E7" s="16">
        <v>342.64</v>
      </c>
      <c r="F7" s="3">
        <v>0.14000000000000001</v>
      </c>
      <c r="G7" s="6">
        <f>ROUNDDOWN((E7+E7*F7)*1.1,2)</f>
        <v>429.67</v>
      </c>
    </row>
    <row r="8" spans="1:7" ht="15" customHeight="1" x14ac:dyDescent="0.25">
      <c r="A8" s="36" t="s">
        <v>11</v>
      </c>
      <c r="B8" s="36"/>
      <c r="C8" s="36"/>
      <c r="D8" s="36"/>
      <c r="E8" s="36"/>
      <c r="F8" s="36"/>
      <c r="G8" s="36"/>
    </row>
    <row r="9" spans="1:7" ht="36.75" customHeight="1" x14ac:dyDescent="0.25">
      <c r="A9" s="45" t="s">
        <v>10</v>
      </c>
      <c r="B9" s="46"/>
      <c r="C9" s="46"/>
      <c r="D9" s="46"/>
      <c r="E9" s="46"/>
      <c r="F9" s="46"/>
      <c r="G9" s="47"/>
    </row>
    <row r="10" spans="1:7" ht="75" x14ac:dyDescent="0.25">
      <c r="A10" s="20" t="s">
        <v>2</v>
      </c>
      <c r="B10" s="25" t="s">
        <v>9</v>
      </c>
      <c r="C10" s="39"/>
      <c r="D10" s="19" t="s">
        <v>8</v>
      </c>
      <c r="E10" s="19" t="s">
        <v>7</v>
      </c>
      <c r="F10" s="19" t="s">
        <v>29</v>
      </c>
      <c r="G10" s="20" t="s">
        <v>6</v>
      </c>
    </row>
    <row r="11" spans="1:7" ht="15" customHeight="1" x14ac:dyDescent="0.25">
      <c r="A11" s="21" t="s">
        <v>36</v>
      </c>
      <c r="B11" s="25" t="s">
        <v>37</v>
      </c>
      <c r="C11" s="31"/>
      <c r="D11" s="20" t="s">
        <v>38</v>
      </c>
      <c r="E11" s="4">
        <v>1370.57</v>
      </c>
      <c r="F11" s="20">
        <v>4</v>
      </c>
      <c r="G11" s="4">
        <f t="shared" ref="G11:G26" si="0">ROUNDDOWN(E11/F11,2)</f>
        <v>342.64</v>
      </c>
    </row>
    <row r="12" spans="1:7" ht="87.6" customHeight="1" x14ac:dyDescent="0.25">
      <c r="A12" s="21" t="s">
        <v>39</v>
      </c>
      <c r="B12" s="25" t="s">
        <v>40</v>
      </c>
      <c r="C12" s="31"/>
      <c r="D12" s="20" t="s">
        <v>41</v>
      </c>
      <c r="E12" s="4">
        <v>1932.38</v>
      </c>
      <c r="F12" s="20">
        <v>4</v>
      </c>
      <c r="G12" s="4">
        <f t="shared" si="0"/>
        <v>483.09</v>
      </c>
    </row>
    <row r="13" spans="1:7" ht="45" customHeight="1" x14ac:dyDescent="0.25">
      <c r="A13" s="21" t="s">
        <v>42</v>
      </c>
      <c r="B13" s="25" t="s">
        <v>40</v>
      </c>
      <c r="C13" s="31"/>
      <c r="D13" s="20" t="s">
        <v>41</v>
      </c>
      <c r="E13" s="4">
        <v>1932.38</v>
      </c>
      <c r="F13" s="20">
        <v>4</v>
      </c>
      <c r="G13" s="4">
        <f t="shared" si="0"/>
        <v>483.09</v>
      </c>
    </row>
    <row r="14" spans="1:7" ht="45" customHeight="1" x14ac:dyDescent="0.25">
      <c r="A14" s="21" t="s">
        <v>43</v>
      </c>
      <c r="B14" s="25" t="s">
        <v>40</v>
      </c>
      <c r="C14" s="31"/>
      <c r="D14" s="20" t="s">
        <v>41</v>
      </c>
      <c r="E14" s="4">
        <v>1932.38</v>
      </c>
      <c r="F14" s="20">
        <v>4</v>
      </c>
      <c r="G14" s="4">
        <f t="shared" si="0"/>
        <v>483.09</v>
      </c>
    </row>
    <row r="15" spans="1:7" ht="45" customHeight="1" x14ac:dyDescent="0.25">
      <c r="A15" s="21" t="s">
        <v>44</v>
      </c>
      <c r="B15" s="25" t="s">
        <v>45</v>
      </c>
      <c r="C15" s="31"/>
      <c r="D15" s="20" t="s">
        <v>46</v>
      </c>
      <c r="E15" s="4">
        <v>1730</v>
      </c>
      <c r="F15" s="20">
        <v>4</v>
      </c>
      <c r="G15" s="4">
        <f t="shared" si="0"/>
        <v>432.5</v>
      </c>
    </row>
    <row r="16" spans="1:7" ht="49.5" customHeight="1" x14ac:dyDescent="0.25">
      <c r="A16" s="21" t="s">
        <v>47</v>
      </c>
      <c r="B16" s="25" t="s">
        <v>48</v>
      </c>
      <c r="C16" s="31"/>
      <c r="D16" s="20" t="s">
        <v>49</v>
      </c>
      <c r="E16" s="4">
        <v>1481.22</v>
      </c>
      <c r="F16" s="20">
        <v>4</v>
      </c>
      <c r="G16" s="4">
        <f t="shared" si="0"/>
        <v>370.3</v>
      </c>
    </row>
    <row r="17" spans="1:12" ht="45" customHeight="1" x14ac:dyDescent="0.25">
      <c r="A17" s="21" t="s">
        <v>50</v>
      </c>
      <c r="B17" s="25" t="s">
        <v>51</v>
      </c>
      <c r="C17" s="31"/>
      <c r="D17" s="20" t="s">
        <v>49</v>
      </c>
      <c r="E17" s="4">
        <v>1481.22</v>
      </c>
      <c r="F17" s="20">
        <v>4</v>
      </c>
      <c r="G17" s="4">
        <f t="shared" si="0"/>
        <v>370.3</v>
      </c>
    </row>
    <row r="18" spans="1:12" ht="15" customHeight="1" x14ac:dyDescent="0.25">
      <c r="A18" s="21" t="s">
        <v>44</v>
      </c>
      <c r="B18" s="25" t="s">
        <v>52</v>
      </c>
      <c r="C18" s="31"/>
      <c r="D18" s="20" t="s">
        <v>46</v>
      </c>
      <c r="E18" s="4">
        <v>1730</v>
      </c>
      <c r="F18" s="20">
        <v>4</v>
      </c>
      <c r="G18" s="4">
        <f t="shared" si="0"/>
        <v>432.5</v>
      </c>
    </row>
    <row r="19" spans="1:12" ht="15" customHeight="1" x14ac:dyDescent="0.25">
      <c r="A19" s="21" t="s">
        <v>53</v>
      </c>
      <c r="B19" s="25" t="s">
        <v>52</v>
      </c>
      <c r="C19" s="31"/>
      <c r="D19" s="20" t="s">
        <v>46</v>
      </c>
      <c r="E19" s="4">
        <v>346</v>
      </c>
      <c r="F19" s="20">
        <v>0.8</v>
      </c>
      <c r="G19" s="4">
        <f t="shared" si="0"/>
        <v>432.5</v>
      </c>
    </row>
    <row r="20" spans="1:12" ht="15" customHeight="1" x14ac:dyDescent="0.25">
      <c r="A20" s="21" t="s">
        <v>54</v>
      </c>
      <c r="B20" s="25" t="s">
        <v>55</v>
      </c>
      <c r="C20" s="31"/>
      <c r="D20" s="20" t="s">
        <v>56</v>
      </c>
      <c r="E20" s="4">
        <v>2090.1999999999998</v>
      </c>
      <c r="F20" s="20">
        <v>4</v>
      </c>
      <c r="G20" s="4">
        <f t="shared" si="0"/>
        <v>522.54999999999995</v>
      </c>
    </row>
    <row r="21" spans="1:12" s="10" customFormat="1" ht="87.75" customHeight="1" x14ac:dyDescent="0.25">
      <c r="A21" s="21" t="s">
        <v>57</v>
      </c>
      <c r="B21" s="25" t="s">
        <v>58</v>
      </c>
      <c r="C21" s="31"/>
      <c r="D21" s="20" t="s">
        <v>59</v>
      </c>
      <c r="E21" s="4">
        <v>1529</v>
      </c>
      <c r="F21" s="20">
        <v>4</v>
      </c>
      <c r="G21" s="4">
        <f t="shared" si="0"/>
        <v>382.25</v>
      </c>
      <c r="H21" s="7"/>
      <c r="I21" s="7"/>
      <c r="J21" s="8"/>
      <c r="K21" s="8"/>
      <c r="L21" s="9"/>
    </row>
    <row r="22" spans="1:12" s="10" customFormat="1" ht="45.75" customHeight="1" x14ac:dyDescent="0.25">
      <c r="A22" s="21" t="s">
        <v>60</v>
      </c>
      <c r="B22" s="25" t="s">
        <v>58</v>
      </c>
      <c r="C22" s="31"/>
      <c r="D22" s="20" t="s">
        <v>59</v>
      </c>
      <c r="E22" s="4">
        <v>305.8</v>
      </c>
      <c r="F22" s="20">
        <v>0.8</v>
      </c>
      <c r="G22" s="4">
        <f t="shared" si="0"/>
        <v>382.25</v>
      </c>
      <c r="H22" s="7"/>
      <c r="I22" s="7"/>
      <c r="J22" s="8"/>
      <c r="K22" s="8"/>
      <c r="L22" s="11"/>
    </row>
    <row r="23" spans="1:12" s="10" customFormat="1" ht="48" customHeight="1" x14ac:dyDescent="0.25">
      <c r="A23" s="21" t="s">
        <v>61</v>
      </c>
      <c r="B23" s="25" t="s">
        <v>62</v>
      </c>
      <c r="C23" s="31"/>
      <c r="D23" s="20" t="s">
        <v>63</v>
      </c>
      <c r="E23" s="4">
        <v>965.98</v>
      </c>
      <c r="F23" s="20">
        <v>2.4000000000000004</v>
      </c>
      <c r="G23" s="4">
        <f t="shared" si="0"/>
        <v>402.49</v>
      </c>
      <c r="H23" s="12"/>
      <c r="I23" s="12"/>
      <c r="J23" s="12"/>
      <c r="K23" s="12"/>
    </row>
    <row r="24" spans="1:12" s="10" customFormat="1" ht="46.5" customHeight="1" x14ac:dyDescent="0.25">
      <c r="A24" s="21" t="s">
        <v>64</v>
      </c>
      <c r="B24" s="25" t="s">
        <v>65</v>
      </c>
      <c r="C24" s="31"/>
      <c r="D24" s="20" t="s">
        <v>63</v>
      </c>
      <c r="E24" s="4">
        <v>1158</v>
      </c>
      <c r="F24" s="20">
        <v>2.4000000000000004</v>
      </c>
      <c r="G24" s="4">
        <f t="shared" si="0"/>
        <v>482.5</v>
      </c>
      <c r="H24" s="12"/>
      <c r="I24" s="12"/>
      <c r="J24" s="12"/>
      <c r="K24" s="12"/>
    </row>
    <row r="25" spans="1:12" s="10" customFormat="1" ht="16.5" customHeight="1" x14ac:dyDescent="0.25">
      <c r="A25" s="21" t="s">
        <v>66</v>
      </c>
      <c r="B25" s="25" t="s">
        <v>67</v>
      </c>
      <c r="C25" s="31"/>
      <c r="D25" s="20" t="s">
        <v>56</v>
      </c>
      <c r="E25" s="4">
        <v>2125.17</v>
      </c>
      <c r="F25" s="20">
        <v>4</v>
      </c>
      <c r="G25" s="4">
        <f t="shared" si="0"/>
        <v>531.29</v>
      </c>
    </row>
    <row r="26" spans="1:12" s="14" customFormat="1" ht="22.9" customHeight="1" x14ac:dyDescent="0.25">
      <c r="A26" s="21" t="s">
        <v>68</v>
      </c>
      <c r="B26" s="25" t="s">
        <v>69</v>
      </c>
      <c r="C26" s="31"/>
      <c r="D26" s="20" t="s">
        <v>56</v>
      </c>
      <c r="E26" s="4">
        <v>366.33</v>
      </c>
      <c r="F26" s="20">
        <v>0.8</v>
      </c>
      <c r="G26" s="4">
        <f t="shared" si="0"/>
        <v>457.91</v>
      </c>
    </row>
    <row r="27" spans="1:12" ht="22.15" customHeight="1" x14ac:dyDescent="0.25">
      <c r="A27" s="40" t="s">
        <v>33</v>
      </c>
      <c r="B27" s="41"/>
      <c r="C27" s="41"/>
      <c r="D27" s="41"/>
      <c r="E27" s="41"/>
      <c r="F27" s="42"/>
      <c r="G27" s="6">
        <f>MIN(G11:G26)</f>
        <v>342.64</v>
      </c>
    </row>
    <row r="28" spans="1:12" ht="105.75" customHeight="1" x14ac:dyDescent="0.25">
      <c r="A28" s="56" t="s">
        <v>5</v>
      </c>
      <c r="B28" s="56"/>
      <c r="C28" s="56"/>
      <c r="D28" s="56"/>
      <c r="E28" s="56"/>
      <c r="F28" s="56"/>
      <c r="G28" s="56"/>
    </row>
    <row r="29" spans="1:12" ht="52.5" customHeight="1" x14ac:dyDescent="0.25">
      <c r="A29" s="56" t="s">
        <v>34</v>
      </c>
      <c r="B29" s="56"/>
      <c r="C29" s="56"/>
      <c r="D29" s="56"/>
      <c r="E29" s="56"/>
      <c r="F29" s="56"/>
      <c r="G29" s="56"/>
    </row>
    <row r="30" spans="1:12" ht="20.100000000000001" customHeight="1" x14ac:dyDescent="0.25">
      <c r="A30" s="20" t="s">
        <v>2</v>
      </c>
      <c r="B30" s="25" t="s">
        <v>21</v>
      </c>
      <c r="C30" s="57"/>
      <c r="D30" s="39"/>
      <c r="E30" s="2" t="s">
        <v>22</v>
      </c>
      <c r="F30" s="19" t="s">
        <v>29</v>
      </c>
      <c r="G30" s="20" t="s">
        <v>1</v>
      </c>
    </row>
    <row r="31" spans="1:12" ht="20.100000000000001" customHeight="1" x14ac:dyDescent="0.25">
      <c r="A31" s="21" t="s">
        <v>70</v>
      </c>
      <c r="B31" s="58" t="s">
        <v>71</v>
      </c>
      <c r="C31" s="59"/>
      <c r="D31" s="60"/>
      <c r="E31" s="4">
        <v>1790.51</v>
      </c>
      <c r="F31" s="22">
        <v>4</v>
      </c>
      <c r="G31" s="4">
        <f>ROUNDDOWN(E31/F31,2)</f>
        <v>447.62</v>
      </c>
    </row>
    <row r="32" spans="1:12" ht="15" customHeight="1" x14ac:dyDescent="0.25">
      <c r="A32" s="21" t="s">
        <v>72</v>
      </c>
      <c r="B32" s="61"/>
      <c r="C32" s="62"/>
      <c r="D32" s="63"/>
      <c r="E32" s="4">
        <v>1834.5</v>
      </c>
      <c r="F32" s="22">
        <v>4</v>
      </c>
      <c r="G32" s="4">
        <f>ROUNDDOWN(E32/F32,2)</f>
        <v>458.62</v>
      </c>
    </row>
    <row r="33" spans="1:7" ht="51.75" customHeight="1" x14ac:dyDescent="0.25">
      <c r="A33" s="21" t="s">
        <v>73</v>
      </c>
      <c r="B33" s="64" t="s">
        <v>74</v>
      </c>
      <c r="C33" s="64"/>
      <c r="D33" s="64"/>
      <c r="E33" s="4">
        <v>1481.22</v>
      </c>
      <c r="F33" s="22">
        <v>4</v>
      </c>
      <c r="G33" s="4">
        <f>ROUNDDOWN(E33/F33,2)</f>
        <v>370.3</v>
      </c>
    </row>
    <row r="34" spans="1:7" ht="15" customHeight="1" x14ac:dyDescent="0.25">
      <c r="A34" s="21" t="s">
        <v>75</v>
      </c>
      <c r="B34" s="65" t="s">
        <v>76</v>
      </c>
      <c r="C34" s="66"/>
      <c r="D34" s="67"/>
      <c r="E34" s="4">
        <v>1649.2</v>
      </c>
      <c r="F34" s="22">
        <v>4</v>
      </c>
      <c r="G34" s="4">
        <f t="shared" ref="G34" si="1">ROUNDDOWN(E34/F34,2)</f>
        <v>412.3</v>
      </c>
    </row>
    <row r="35" spans="1:7" ht="15" customHeight="1" x14ac:dyDescent="0.25">
      <c r="A35" s="40" t="s">
        <v>33</v>
      </c>
      <c r="B35" s="41"/>
      <c r="C35" s="41"/>
      <c r="D35" s="41"/>
      <c r="E35" s="41"/>
      <c r="F35" s="42"/>
      <c r="G35" s="6">
        <f>MIN(G31:G34)</f>
        <v>370.3</v>
      </c>
    </row>
    <row r="36" spans="1:7" ht="15" customHeight="1" x14ac:dyDescent="0.25">
      <c r="A36" s="40" t="s">
        <v>77</v>
      </c>
      <c r="B36" s="41"/>
      <c r="C36" s="41"/>
      <c r="D36" s="68"/>
      <c r="E36" s="68"/>
      <c r="F36" s="68"/>
      <c r="G36" s="69"/>
    </row>
    <row r="37" spans="1:7" ht="15" customHeight="1" x14ac:dyDescent="0.25">
      <c r="A37" s="20" t="s">
        <v>2</v>
      </c>
      <c r="B37" s="25" t="s">
        <v>21</v>
      </c>
      <c r="C37" s="57"/>
      <c r="D37" s="39"/>
      <c r="E37" s="2" t="s">
        <v>22</v>
      </c>
      <c r="F37" s="19" t="s">
        <v>29</v>
      </c>
      <c r="G37" s="20" t="s">
        <v>1</v>
      </c>
    </row>
    <row r="38" spans="1:7" ht="90" customHeight="1" x14ac:dyDescent="0.25">
      <c r="A38" s="21" t="s">
        <v>78</v>
      </c>
      <c r="B38" s="70" t="s">
        <v>79</v>
      </c>
      <c r="C38" s="70"/>
      <c r="D38" s="70"/>
      <c r="E38" s="4">
        <v>1158</v>
      </c>
      <c r="F38" s="22">
        <v>2.4</v>
      </c>
      <c r="G38" s="4">
        <f>ROUNDDOWN(E38/F38,2)</f>
        <v>482.5</v>
      </c>
    </row>
    <row r="39" spans="1:7" x14ac:dyDescent="0.25">
      <c r="A39" s="40" t="s">
        <v>80</v>
      </c>
      <c r="B39" s="41"/>
      <c r="C39" s="41"/>
      <c r="D39" s="41"/>
      <c r="E39" s="41"/>
      <c r="F39" s="42"/>
      <c r="G39" s="6">
        <f>MIN(G38:G38)</f>
        <v>482.5</v>
      </c>
    </row>
    <row r="40" spans="1:7" x14ac:dyDescent="0.25">
      <c r="A40" s="45" t="s">
        <v>4</v>
      </c>
      <c r="B40" s="46"/>
      <c r="C40" s="46"/>
      <c r="D40" s="46"/>
      <c r="E40" s="46"/>
      <c r="F40" s="47"/>
      <c r="G40" s="13">
        <f>MIN(G35,G39)</f>
        <v>370.3</v>
      </c>
    </row>
    <row r="41" spans="1:7" ht="15" customHeight="1" x14ac:dyDescent="0.25">
      <c r="A41" s="71" t="s">
        <v>3</v>
      </c>
      <c r="B41" s="71"/>
      <c r="C41" s="71"/>
      <c r="D41" s="71"/>
      <c r="E41" s="71"/>
      <c r="F41" s="71"/>
      <c r="G41" s="71"/>
    </row>
    <row r="42" spans="1:7" ht="15" customHeight="1" x14ac:dyDescent="0.25">
      <c r="A42" s="20" t="s">
        <v>2</v>
      </c>
      <c r="B42" s="70" t="s">
        <v>23</v>
      </c>
      <c r="C42" s="70"/>
      <c r="D42" s="2" t="s">
        <v>22</v>
      </c>
      <c r="E42" s="19" t="s">
        <v>29</v>
      </c>
      <c r="F42" s="19" t="s">
        <v>30</v>
      </c>
      <c r="G42" s="20" t="s">
        <v>1</v>
      </c>
    </row>
    <row r="43" spans="1:7" ht="45" x14ac:dyDescent="0.25">
      <c r="A43" s="21" t="str">
        <f>'[1]эноксапарин натрия'!$A$7</f>
        <v>Эноксапарин натрия, раствор для инъекций и/или раствор для подкожного введения, 
10000 МЕ/мл и/или 10000 анти-Ха МЕ/мл - 0,4 мл</v>
      </c>
      <c r="B43" s="64" t="s">
        <v>81</v>
      </c>
      <c r="C43" s="64"/>
      <c r="D43" s="4"/>
      <c r="E43" s="19"/>
      <c r="F43" s="19"/>
      <c r="G43" s="4">
        <v>0</v>
      </c>
    </row>
    <row r="44" spans="1:7" x14ac:dyDescent="0.25">
      <c r="A44" s="40" t="s">
        <v>0</v>
      </c>
      <c r="B44" s="41"/>
      <c r="C44" s="72"/>
      <c r="D44" s="72"/>
      <c r="E44" s="72"/>
      <c r="F44" s="73"/>
      <c r="G44" s="1">
        <v>0</v>
      </c>
    </row>
    <row r="45" spans="1:7" x14ac:dyDescent="0.25">
      <c r="A45" s="23" t="s">
        <v>24</v>
      </c>
      <c r="B45" s="24"/>
      <c r="C45" s="24"/>
      <c r="D45" s="24"/>
      <c r="E45" s="24"/>
      <c r="F45" s="24"/>
      <c r="G45" s="24"/>
    </row>
    <row r="46" spans="1:7" ht="30" x14ac:dyDescent="0.25">
      <c r="A46" s="20" t="s">
        <v>25</v>
      </c>
      <c r="B46" s="20" t="s">
        <v>26</v>
      </c>
      <c r="C46" s="20" t="s">
        <v>16</v>
      </c>
      <c r="D46" s="25" t="s">
        <v>27</v>
      </c>
      <c r="E46" s="26"/>
      <c r="F46" s="27"/>
      <c r="G46" s="20" t="s">
        <v>27</v>
      </c>
    </row>
    <row r="47" spans="1:7" ht="60" x14ac:dyDescent="0.25">
      <c r="A47" s="18" t="s">
        <v>82</v>
      </c>
      <c r="B47" s="18" t="s">
        <v>83</v>
      </c>
      <c r="C47" s="15" t="s">
        <v>28</v>
      </c>
      <c r="D47" s="28">
        <v>433.49900000000002</v>
      </c>
      <c r="E47" s="29"/>
      <c r="F47" s="30"/>
      <c r="G47" s="4">
        <f>ROUND(D47,2)</f>
        <v>433.5</v>
      </c>
    </row>
  </sheetData>
  <mergeCells count="48">
    <mergeCell ref="B43:C43"/>
    <mergeCell ref="A44:F44"/>
    <mergeCell ref="B38:D38"/>
    <mergeCell ref="A39:F39"/>
    <mergeCell ref="A40:F40"/>
    <mergeCell ref="A41:G41"/>
    <mergeCell ref="B42:C42"/>
    <mergeCell ref="B33:D33"/>
    <mergeCell ref="B34:D34"/>
    <mergeCell ref="A35:F35"/>
    <mergeCell ref="A36:G36"/>
    <mergeCell ref="B37:D37"/>
    <mergeCell ref="B24:C24"/>
    <mergeCell ref="A28:G28"/>
    <mergeCell ref="A29:G29"/>
    <mergeCell ref="B30:D30"/>
    <mergeCell ref="B31:D32"/>
    <mergeCell ref="A2:G2"/>
    <mergeCell ref="A4:E4"/>
    <mergeCell ref="F4:G4"/>
    <mergeCell ref="B22:C22"/>
    <mergeCell ref="B23:C23"/>
    <mergeCell ref="A9:G9"/>
    <mergeCell ref="B11:C11"/>
    <mergeCell ref="B18:C18"/>
    <mergeCell ref="B19:C19"/>
    <mergeCell ref="B20:C20"/>
    <mergeCell ref="B13:C13"/>
    <mergeCell ref="B14:C14"/>
    <mergeCell ref="B15:C15"/>
    <mergeCell ref="B16:C16"/>
    <mergeCell ref="B12:C12"/>
    <mergeCell ref="A45:G45"/>
    <mergeCell ref="D46:F46"/>
    <mergeCell ref="D47:F47"/>
    <mergeCell ref="B21:C21"/>
    <mergeCell ref="A1:G1"/>
    <mergeCell ref="A3:E3"/>
    <mergeCell ref="F3:G3"/>
    <mergeCell ref="A5:G5"/>
    <mergeCell ref="A6:B6"/>
    <mergeCell ref="A8:G8"/>
    <mergeCell ref="B10:C10"/>
    <mergeCell ref="B25:C25"/>
    <mergeCell ref="B26:C26"/>
    <mergeCell ref="A27:F27"/>
    <mergeCell ref="A7:B7"/>
    <mergeCell ref="B17:C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2019-06-03T09:24:35Z</cp:lastPrinted>
  <dcterms:created xsi:type="dcterms:W3CDTF">2018-04-09T06:40:37Z</dcterms:created>
  <dcterms:modified xsi:type="dcterms:W3CDTF">2019-06-03T09:24:39Z</dcterms:modified>
</cp:coreProperties>
</file>