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17916" windowHeight="7884"/>
  </bookViews>
  <sheets>
    <sheet name="Смета контракта1 - Ведомость об" sheetId="1" r:id="rId1"/>
  </sheets>
  <definedNames>
    <definedName name="_xlnm.Print_Titles" localSheetId="0">'Смета контракта1 - Ведомость об'!$11:$11</definedName>
    <definedName name="_xlnm.Print_Area" localSheetId="0">'Смета контракта1 - Ведомость об'!$A:$E</definedName>
  </definedNames>
  <calcPr calcId="144525"/>
</workbook>
</file>

<file path=xl/calcChain.xml><?xml version="1.0" encoding="utf-8"?>
<calcChain xmlns="http://schemas.openxmlformats.org/spreadsheetml/2006/main">
  <c r="J100" i="1" l="1"/>
  <c r="J99" i="1"/>
  <c r="J97" i="1"/>
  <c r="J69" i="1"/>
  <c r="J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14" i="1"/>
  <c r="I15" i="1"/>
  <c r="I16" i="1"/>
  <c r="I17" i="1"/>
  <c r="I18" i="1"/>
  <c r="I19" i="1"/>
  <c r="I13" i="1"/>
  <c r="J98" i="1" l="1"/>
</calcChain>
</file>

<file path=xl/sharedStrings.xml><?xml version="1.0" encoding="utf-8"?>
<sst xmlns="http://schemas.openxmlformats.org/spreadsheetml/2006/main" count="268" uniqueCount="193">
  <si>
    <t/>
  </si>
  <si>
    <t>(наименование объекта)</t>
  </si>
  <si>
    <t>№пп</t>
  </si>
  <si>
    <t>Номера сметных расчетов (смет) и позиций в сметных расчетах (сметах), относящиеся к соответствующим конструктивным решениям (элементам), комплексам (видам) работ</t>
  </si>
  <si>
    <t>Наименование конструктивных решений (элементов), комплексов (видов) работ</t>
  </si>
  <si>
    <t>Единица измерения</t>
  </si>
  <si>
    <t>Количество (объем работ)</t>
  </si>
  <si>
    <t>Раздел 1. Новый раздел</t>
  </si>
  <si>
    <t>ЛС 2505/2023. Поз. 1</t>
  </si>
  <si>
    <t>Устройства промежуточные на количество лучей: 1  Сигнал-2011,С2000-М (Пульт контроля и блок БРО), (ФЕРм10-08-001-13)</t>
  </si>
  <si>
    <t>шт</t>
  </si>
  <si>
    <t>ЛС 2505/2023. Поз. 2</t>
  </si>
  <si>
    <t>Извещатель ПС автоматический: дымовой, фотоэлектрический, радиоизотопный, световой в нормальном исполнении  ДИП, (ФЕРм10-08-002-02)</t>
  </si>
  <si>
    <t>ЛС 2505/2023. Поз. 74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</si>
  <si>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6 ИПР, (ФЕРм08-01-081-02)</t>
  </si>
  <si>
    <t>ЛС 2505/2023. Поз. 3</t>
  </si>
  <si>
    <t>Громкоговоритель или звуковая колонка: в помещении  CS-606,LPA-10W3,JPS-605,JCO-120A, (ФЕРм10-04-101-07)</t>
  </si>
  <si>
    <t>ЛС 2505/2023. Поз. 4</t>
  </si>
  <si>
    <t>Отдельно устанавливаемый: преобразователь или блок питания, (ФЕРм10-02-016-06)</t>
  </si>
  <si>
    <t>ЛС 2505/2023. Поз. 5</t>
  </si>
  <si>
    <t>Световые настенные указатели   ВЫХОД, (ФЕРм08-03-593-10)</t>
  </si>
  <si>
    <t>100 шт</t>
  </si>
  <si>
    <t>ЛС 2505/2023. Поз. 6</t>
  </si>
  <si>
    <t>Демонтаж кабеля, (ФЕРр67-3-1)</t>
  </si>
  <si>
    <t>100 м</t>
  </si>
  <si>
    <t>Раздел 2. Новый Раздел</t>
  </si>
  <si>
    <t>ЛС 2505/2023. Поз. 7</t>
  </si>
  <si>
    <t>Приборы ПС приемно-контрольные, пусковые, концентратор: блок базовый на 20 лучей (С2000-М исп.02), (ФЕРм10-08-001-02)</t>
  </si>
  <si>
    <t>ЛС 2505/2023. Поз. 9</t>
  </si>
  <si>
    <t>Устройства промежуточные на количество лучей: 5 (С2000-КДЛ-2И  исп.01), (ФЕРм10-08-001-12)</t>
  </si>
  <si>
    <t>ЛС 2505/2023. Поз. 36</t>
  </si>
  <si>
    <t>Табло сигнальное студийное или коридорное (С2000-БКИ), (ФЕРм10-04-066-06)</t>
  </si>
  <si>
    <t>ЛС 2505/2023. Поз. 34</t>
  </si>
  <si>
    <t>Приборы ПС приемно-контрольные, пусковые, концентратор: блок базовый на 10 лучей (С2000-КПБ + С2000-PGE исп. 01), (ФЕРм10-08-001-01)</t>
  </si>
  <si>
    <t>ЛС 2505/2023. Поз. 11</t>
  </si>
  <si>
    <t>Отдельно устанавливаемый: преобразователь или блок питания (РИП-24 исп. 56, РИП-24 исп. 51), (ФЕРм10-02-016-06)</t>
  </si>
  <si>
    <t>ЛС 2505/2023. Поз. 12</t>
  </si>
  <si>
    <t>Аккумулятор стационарный, (ФЕРм08-01-121-01)</t>
  </si>
  <si>
    <t>ЛС 2505/2023. Поз. 8</t>
  </si>
  <si>
    <t>Антенны (Антенна GSM на магнитном основании), (ФЕРм10-05-010-01)</t>
  </si>
  <si>
    <t>антенна</t>
  </si>
  <si>
    <t>ЛС 2505/2023. Поз. 10</t>
  </si>
  <si>
    <t>Устройства промежуточные на количество лучей: 1 (С2000-РПИ), (ФЕРм10-08-001-13)</t>
  </si>
  <si>
    <t>ЛС 2505/2023. Поз. 15</t>
  </si>
  <si>
    <t>Громкоговоритель или звуковая колонка: в помещении ( LPA-6W), (ФЕРм10-04-101-07)</t>
  </si>
  <si>
    <t>ЛС 2505/2023. Поз. 16</t>
  </si>
  <si>
    <t>Извещатель ПС автоматический: тепловой электро-контактный, магнитоконтактный в нормальном исполнении (С2000-ИП-03), (ФЕРм10-08-002-01)</t>
  </si>
  <si>
    <t>ЛС 2505/2023. Поз. 13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</si>
  <si>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6 (ИПР 513-3AM исп.01), (ФЕРм08-01-081-02)</t>
  </si>
  <si>
    <t>ЛС 2505/2023. Поз. 17</t>
  </si>
  <si>
    <t>Извещатель ПС автоматический: дымовой, фотоэлектрический, радиоизотопный, световой в нормальном исполнении (ДИП-34А-03, ДИП-34А-04), (ФЕРм10-08-002-02)</t>
  </si>
  <si>
    <t>ЛС 2505/2023. Поз. 78</t>
  </si>
  <si>
    <t>Панели и переключатели измерительных цепей: резисторы и конденсаторы  (МПН), (ФЕРм11-07-001-05)</t>
  </si>
  <si>
    <t>ЛС 2505/2023. Поз. 14</t>
  </si>
  <si>
    <t>Отдельно устанавливаемый: усилитель дуплексный или абонентский (Рупор-300), (ФЕРм10-02-016-07)</t>
  </si>
  <si>
    <t>ЛС 2505/2023. Поз. 19</t>
  </si>
  <si>
    <t>Электрическая проверка и регулировка: комплекта преобразовательного и усилительного оборудования многоканальных систем, (ФЕРм10-03-002-12)</t>
  </si>
  <si>
    <t>компл</t>
  </si>
  <si>
    <t>ЛС 2505/2023. Поз. 79</t>
  </si>
  <si>
    <t>Устройство сигнально-блокировочное (Рупор-300-МК), (ФЕРм08-01-083-01)</t>
  </si>
  <si>
    <t>ЛС 2505/2023. Поз. 20</t>
  </si>
  <si>
    <t>Реле, ключ, кнопка и др. с подготовкой места установки - Устройство коммутационное УК-ВК/04, (ФЕРм10-01-039-06)</t>
  </si>
  <si>
    <t>ЛС 2505/2023. Поз. 77</t>
  </si>
  <si>
    <t>Транспарант световой (табло) Табло световое Молния-24В «Выход», (ФЕРм10-04-101-15)</t>
  </si>
  <si>
    <t>ЛС 2505/2023. Поз. 21</t>
  </si>
  <si>
    <t>Табло световое Молния -24 «Стрелка налево», (ФЕРм08-03-593-10)</t>
  </si>
  <si>
    <t>ЛС 2505/2023. Поз. 24</t>
  </si>
  <si>
    <t>Аппарат настольный, масса: до 0,015 т - ПК ASUS, мышь, клавиатура, (ФЕРм11-04-002-01)</t>
  </si>
  <si>
    <t>ЛС 2505/2023. Поз. 42</t>
  </si>
  <si>
    <t>Инсталляция и базовая настройка общего и специального программного обеспечения, (ФЕРп02-02-001-01)</t>
  </si>
  <si>
    <t>ЛС 2505/2023. Поз. 18</t>
  </si>
  <si>
    <t>Устройство видеоконтрольное - Монитор Acer, (ФЕРм10-04-067-23)</t>
  </si>
  <si>
    <t>ЛС 2505/2023. Поз. 47</t>
  </si>
  <si>
    <t>Устройства промежуточные на количество лучей: 10 - Преобразователь интерфейсов USB-RS485, (ФЕРм10-08-001-11)</t>
  </si>
  <si>
    <t>Заголовок</t>
  </si>
  <si>
    <t>ЛС 2505/2023. Поз. 22</t>
  </si>
  <si>
    <t>Блок управления открытого исполнения высотой и шириной до 1000х800 мм, устанавливаемый: на стене, (ФЕРм08-03-572-01)</t>
  </si>
  <si>
    <t>ЛС 2505/2023. Поз. 23</t>
  </si>
  <si>
    <t>Щиты с монтажной панелью ЩМП-4, размером 800х600х250 мм, степень защиты IP54, (ФССЦ-20.4.04.03-0008)</t>
  </si>
  <si>
    <t>ЛС 2505/2023. Поз. 44</t>
  </si>
  <si>
    <t>Прибор или аппарат, (ФЕРм08-03-575-01)</t>
  </si>
  <si>
    <t>ЛС 2505/2023. Поз. 25</t>
  </si>
  <si>
    <t>Выключатели автоматические, количество полюсов 1, номинальный ток 6 А, (ФССЦ-62.1.01.09-0048)</t>
  </si>
  <si>
    <t>ЛС 2505/2023. Поз. 26</t>
  </si>
  <si>
    <t>Коробка кабельная соединительная или разветвительная, (ФЕРм10-04-066-04)</t>
  </si>
  <si>
    <t>ЛС 2505/2023. Поз. 27</t>
  </si>
  <si>
    <t>Коробка монтажная огнестойкая Применительно, (ФССЦ-20.5.02.04-0001)</t>
  </si>
  <si>
    <t>ЛС 2505/2023. Поз. 28</t>
  </si>
  <si>
    <t>Короба пластмассовые: шириной до 40 мм, (ФЕРм08-02-390-01)</t>
  </si>
  <si>
    <t>ЛС 2505/2023. Поз. 29</t>
  </si>
  <si>
    <t>Кабель-канал (короб) 25х16 мм, (ФССЦ-20.2.05.04-0025)</t>
  </si>
  <si>
    <t>м</t>
  </si>
  <si>
    <t>ЛС 2505/2023. Поз. 30</t>
  </si>
  <si>
    <t>Кабель-канал (короб) 40х25 мм, (ФССЦ-20.2.05.04-0028)</t>
  </si>
  <si>
    <t>ЛС 2505/2023. Поз. 31</t>
  </si>
  <si>
    <t>Короба пластмассовые: шириной до 63 мм, (ФЕРм08-02-390-02)</t>
  </si>
  <si>
    <t>ЛС 2505/2023. Поз. 32</t>
  </si>
  <si>
    <t>Кабель-канал (короб) 100х60 мм, (ФССЦ-20.2.05.04-0034)</t>
  </si>
  <si>
    <t>ЛС 2505/2023. Поз. 33</t>
  </si>
  <si>
    <t>Труба винипластовая по установленным конструкциям, по стенам и колоннам с креплением скобами, диаметр: до 25 мм, (ФЕРм08-02-409-01)</t>
  </si>
  <si>
    <t>ЛС 2505/2023. Поз. 45</t>
  </si>
  <si>
    <t>Трубы жесткие гладкие легкие из самозатухающего ПВХ (IP55), диаметр 20 мм, (ФССЦ-24.3.01.03-0012)</t>
  </si>
  <si>
    <t>ЛС 2505/2023. Поз. 35</t>
  </si>
  <si>
    <t>Труба винипластовая по установленным конструкциям, по стенам и колоннам с креплением скобами, диаметр: до 50 мм, (ФЕРм08-02-409-02)</t>
  </si>
  <si>
    <t>ЛС 2505/2023. Поз. 46</t>
  </si>
  <si>
    <t>Трубы из самозатухающего ПВХ жесткие гладкие, легкие, номинальный внутренний диаметр 40 мм, (ФССЦ-24.3.01.03-0015)</t>
  </si>
  <si>
    <t>ЛС 2505/2023. Поз. 37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</si>
  <si>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мм2, (ФЕРм08-02-412-02)</t>
  </si>
  <si>
    <t>ЛС 2505/2023. Поз. 38</t>
  </si>
  <si>
    <t>Герметизация проходов при вводе кабелей, (ФЕРм08-02-155-01)</t>
  </si>
  <si>
    <t>ЛС 2505/2023. Поз. 75</t>
  </si>
  <si>
    <t>Пакля пропитанная, (ФССЦ-01.7.07.29-0111)</t>
  </si>
  <si>
    <t>кг</t>
  </si>
  <si>
    <t>ЛС 2505/2023. Поз. 39</t>
  </si>
  <si>
    <t>Герметик универсальный «LIFE TIME», 300 мл, (ФССЦ-14.5.01.11-0403)</t>
  </si>
  <si>
    <t>ЛС 2505/2023. Поз. 40</t>
  </si>
  <si>
    <t>Прокладка однопарного провода с креплением проволочными скрепами по стене: бетонной, (ФЕРм10-01-055-09)</t>
  </si>
  <si>
    <t>ЛС 2505/2023. Поз. 41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</si>
  <si>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с экраном из алюмолавсановой ленты, марки КПСЭнг(А)-FRHF 1х2х0,75, (ФССЦ-21.1.08.01-0132)</t>
  </si>
  <si>
    <t>1000 м</t>
  </si>
  <si>
    <t>ЛС 2505/2023. Поз. 76</t>
  </si>
  <si>
    <t>Кабель силовой с медными жилами ВВГнг(A)-FRLS 3х1,5, (ФССЦ-21.1.06.10-0167)</t>
  </si>
  <si>
    <t>ЛС 2505/2023. Поз. 43</t>
  </si>
  <si>
    <t>Хомут-стяжка кабельная (бандаж), (ФССЦ-20.1.02.18-0001)</t>
  </si>
  <si>
    <t>Раздел 3. Новый Раздел</t>
  </si>
  <si>
    <t>ЛС 2505/2023. Поз. 48</t>
  </si>
  <si>
    <t>Блок речевого оповещения для работы в составе ИСО "ОРИОН"; 1 зона
оповещения, P-вых.300 Вт, U-вых.100 В;  Рупор-300, (ТЦ_61.2.04.06_66_7702680818_25.05.2023_02)</t>
  </si>
  <si>
    <t>ЛС 2505/2023. Поз. 49</t>
  </si>
  <si>
    <t>Пульт контроля и управления с двухстрочным ЖКИ индикатором,С2000-М исп.02, (ТЦ_61.2.04.00_66_7702680818_25.05.2023_02)</t>
  </si>
  <si>
    <t>ЛС 2505/2023. Поз. 50</t>
  </si>
  <si>
    <t>Блок контрольно-пусковой,С2000-КПБ, (ТЦ_61.2.07.02_66_7702680818_25.05.2023_02)</t>
  </si>
  <si>
    <t>ЛС 2505/2023. Поз. 51</t>
  </si>
  <si>
    <t>С2000-БКИ блок индикации с клавиатурой, (ТЦ_61.2.07.02_66_7702680818_25.05.2023_02)</t>
  </si>
  <si>
    <t>ЛС 2505/2023. Поз. 52</t>
  </si>
  <si>
    <t>С2000-КДЛ-2И  исп.01  Контроллер двухпроводной линии связи, (ТЦ_61.2.06.03_66_7702680818_25.05.2023_02)</t>
  </si>
  <si>
    <t>ЛС 2505/2023. Поз. 53</t>
  </si>
  <si>
    <t>Устройство оконечное объектовое, каналы передачи извещений: GSM,
Ethernet. С2000-PGE исп.0, (ТЦ_61.2.06.03_66_7702680818_25.05.2023_02)</t>
  </si>
  <si>
    <t>ЛС 2505/2023. Поз. 54</t>
  </si>
  <si>
    <t>Антенна GSM на магнитном основании, Антей 905 SMA 2м, 5dB, (ТЦ_61.1.01.00_66_7702680818_25.05.2023_02)</t>
  </si>
  <si>
    <t>ЛС 2505/2023. Поз. 55</t>
  </si>
  <si>
    <t>Радиоканальный повторитель интерфейсов,С2000-РПИ, (ТЦ_61.2.04.06_66_7702680818_25.05.2023_02)</t>
  </si>
  <si>
    <t>ЛС 2505/2023. Поз. 56</t>
  </si>
  <si>
    <t>ЛС 2505/2023. Поз. 57</t>
  </si>
  <si>
    <t>Аккумулятор стационарный свинцово-кислотный с регулирующим клапаном, 12В/17Ач, АБ 1217М, (ТЦ_61.2.06.03_66_7702680818_25.05.2023_02)</t>
  </si>
  <si>
    <t>ЛС 2505/2023. Поз. 58</t>
  </si>
  <si>
    <t>Широкополосный настенный громкоговоритель, 6/3/1.5 Ватт ,LPA-6W, (ТЦ_61.3.02.01_66_7702680818_25.05.2023_02)</t>
  </si>
  <si>
    <t>ЛС 2505/2023. Поз. 59</t>
  </si>
  <si>
    <t>Табло световое "ВЫХОД", 24В, Молния - 24В, (ТЦ_20.3.03.04_66_7702680818_25.05.2023_02)</t>
  </si>
  <si>
    <t>ЛС 2505/2023. Поз. 60</t>
  </si>
  <si>
    <t>"Стрелка влево", 24В, Молния-24, (ТЦ_20.3.03.04_66_7702680818_25.05.2023_02)</t>
  </si>
  <si>
    <t>ЛС 2505/2023. Поз. 61</t>
  </si>
  <si>
    <t>Извещатель пожарный тепловой адресно-аналоговый, С2000-ИП-03, (ТЦ_61.2.02.02_66_7702680818_25.05.2023_02)</t>
  </si>
  <si>
    <t>ЛС 2505/2023. Поз. 62</t>
  </si>
  <si>
    <t>Извещатель пожарный ручной адресный электроконтактный с БРИЗ, ИПР 513-3АМ 01, (ТЦ_61.2.02.00_66_7702680818_25.05.2023_02)</t>
  </si>
  <si>
    <t>ЛС 2505/2023. Поз. 63</t>
  </si>
  <si>
    <t>Извещатель пожарный дымовой оптико-электронный адресно-аналоговый, ДИП-34А-03 (ИП 212-34А), (ТЦ_61.2.02.01_66_7702680818_25.05.2023_02)</t>
  </si>
  <si>
    <t>ЛС 2505/2023. Поз. 64</t>
  </si>
  <si>
    <t>Извещатель пожарный дымовой оптико-электронный адресно-аналоговый
со встроенным изолятором короткого замыкания,ДИП-34А-04 (ИП 212-34А), (ТЦ_61.2.02.01_66_7702680818_25.05.2023_02)</t>
  </si>
  <si>
    <t>ЛС 2505/2023. Поз. 65</t>
  </si>
  <si>
    <t>Резервированный источник питания; U-вх.150...250 В, U-вых.26.4...27.6 В, Iном.4 А, I-max.5 А (до 10 минут), (ТЦ_62.4.02.01_66_7702680818_25.05.2023_02)</t>
  </si>
  <si>
    <t>ЛС 2505/2023. Поз. 66</t>
  </si>
  <si>
    <t>Модуль подключения нагрузки, МПН, (ТЦ_20.5.00.00_66_7702680818_25.05.2023_02)</t>
  </si>
  <si>
    <t>ЛС 2505/2023. Поз. 67</t>
  </si>
  <si>
    <t>Адресный модуль контроля линий для работы с Рупор-300; I-потр.2 мА (по
линии оповещения Рупор-300, Рупор-300-МК, (ТЦ_61.2.06.01_66_7702680818_25.05.2023_02)</t>
  </si>
  <si>
    <t>ЛС 2505/2023. Поз. 68</t>
  </si>
  <si>
    <t>Устройство коммутационное; 2 реле, контакты на переключение; Uупр.24 В, I-упр.30 мА, U-коммут.до 250В, I-коммут.до 10 А, УК-ВК/04, (ТЦ_61.3.05.03_66_7702680818_25.05.2023_02)</t>
  </si>
  <si>
    <t>ЛС 2505/2023. Поз. 69</t>
  </si>
  <si>
    <t>Резервированный источник питания; U-вх.150...250 В, U-вых.26.6...27.8 В, Iном.2 А, I-max.2.5 А (до 10 минут), под два АКБ 12 В 7 Ач, РИП-24 исп. 51 (РИП-24-2/7П1-Р-RS), (ТЦ_62.4.02.01_66_7702680818_25.05.2023_02)</t>
  </si>
  <si>
    <t>ЛС 2505/2023. Поз. 70</t>
  </si>
  <si>
    <t>АРМ «Орион» исп.20, (ТЦ_61.3.05.00_66_7702680818_25.05.2023_01)</t>
  </si>
  <si>
    <t>ЛС 2505/2023. Поз. 71</t>
  </si>
  <si>
    <t>Преобразователь интерфейсов USB-RS485, (ТЦ_61.3.05.00_66_7702680818_25.05.2023_01)</t>
  </si>
  <si>
    <t>ЛС 2505/2023. Поз. 72</t>
  </si>
  <si>
    <t>ПК ASUS ExpertCenter D5 SFF D500SC [90PF02K1-M00CV0] (Intel Core i5-11400, 6x2.6 ГГц, 8 ГБ DDR4, SSD 256 ГБ, Windows 11 Pro), мышь, клавиатура, (ТЦ_61.3.05.00_66_2540167061_25.05.2023_01)</t>
  </si>
  <si>
    <t>ЛС 2505/2023. Поз. 73</t>
  </si>
  <si>
    <t>Монитор Acer K222HQLb черный
(1920x1080 (FullHD)@60 Гц, TN, 5 мс, 1000 : 1, 200 Кд/м², 90°/65°, VGA (D-Sub) ), (ТЦ_61.3.05.02_66_2540167061_25.05.2023_02)</t>
  </si>
  <si>
    <t>Раздел 1. Демонтажные работы</t>
  </si>
  <si>
    <t>Раздел 2. Монтажные работы</t>
  </si>
  <si>
    <t>Раздел 3. Оборудование</t>
  </si>
  <si>
    <t>«Монтаж системы автоматической пожарной сигнализации, системы оповещения и управления эвакуацией при пожаре в здании спального корпуса, расположенного по адресу: г. Верхняя Пышма, ул. Мамина-Сибиряка, д. 5.»</t>
  </si>
  <si>
    <t>Цена, руб.</t>
  </si>
  <si>
    <t>Страна происхождения товара (оборудования)</t>
  </si>
  <si>
    <t>На единицу измерения</t>
  </si>
  <si>
    <t>Всего</t>
  </si>
  <si>
    <t>Приложение № 6</t>
  </si>
  <si>
    <t>Утверждено приказом № 841/пр от 23 декабря 2019 г. Минстроя РФ</t>
  </si>
  <si>
    <t>Проект сметы контракта</t>
  </si>
  <si>
    <t>ИТОГО по разделу 3</t>
  </si>
  <si>
    <t>ИТОГО по разделу 2</t>
  </si>
  <si>
    <t>ИТОГО по разделу 1</t>
  </si>
  <si>
    <t>ИТОГО по смете</t>
  </si>
  <si>
    <t>Сумма НДС</t>
  </si>
  <si>
    <t>Всего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</si>
</sst>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_ ;[Red]\-0.00\ "/>
  </numFmts>
  <fonts count="16" x14ac:knownFonts="1">
    <font>
      <sz val="11"/>
      <color rgb="FF000000"/>
      <name val="Calibri"/>
      <charset val="204"/>
    </font>
    <font>
      <sz val="11"/>
      <color rgb="FF000000"/>
      <name val="Arial"/>
      <charset val="204"/>
    </font>
    <font>
      <sz val="9"/>
      <color rgb="FF000000"/>
      <name val="Arial"/>
      <charset val="204"/>
    </font>
    <font>
      <i/>
      <sz val="8"/>
      <color rgb="FF000000"/>
      <name val="Arial"/>
      <charset val="204"/>
    </font>
    <font>
      <sz val="10"/>
      <color rgb="FF000000"/>
      <name val="Arial"/>
      <charset val="204"/>
    </font>
    <font>
      <sz val="11"/>
      <color rgb="FF7F7F7F"/>
      <name val="Arial"/>
      <charset val="204"/>
    </font>
    <font>
      <b/>
      <sz val="10"/>
      <name val="Arial"/>
      <charset val="204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name val="Calibri"/>
      <charset val="204"/>
    </font>
    <font>
      <b/>
      <sz val="16"/>
      <color rgb="FF000000"/>
      <name val="Calibri"/>
      <charset val="204"/>
    </font>
    <font>
      <b/>
      <sz val="8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164" fontId="7" fillId="0" borderId="3" xfId="0" applyNumberFormat="1" applyFont="1" applyFill="1" applyBorder="1" applyAlignment="1" applyProtection="1">
      <alignment horizontal="right" vertical="top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left" vertical="top" wrapText="1"/>
    </xf>
    <xf numFmtId="165" fontId="7" fillId="0" borderId="3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>
      <alignment horizontal="right" vertical="top"/>
    </xf>
    <xf numFmtId="0" fontId="7" fillId="0" borderId="3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3" fontId="7" fillId="0" borderId="3" xfId="1" applyFont="1" applyFill="1" applyBorder="1" applyAlignment="1" applyProtection="1">
      <alignment horizontal="right" vertical="top"/>
    </xf>
    <xf numFmtId="164" fontId="12" fillId="0" borderId="7" xfId="0" applyNumberFormat="1" applyFont="1" applyFill="1" applyBorder="1" applyAlignment="1" applyProtection="1">
      <alignment horizontal="center" vertical="top"/>
    </xf>
    <xf numFmtId="164" fontId="12" fillId="0" borderId="8" xfId="0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165" fontId="12" fillId="0" borderId="3" xfId="0" applyNumberFormat="1" applyFont="1" applyFill="1" applyBorder="1" applyAlignment="1" applyProtection="1">
      <alignment horizontal="right" vertical="top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43" fontId="12" fillId="0" borderId="3" xfId="1" applyFont="1" applyFill="1" applyBorder="1" applyAlignment="1" applyProtection="1">
      <alignment horizontal="right" vertical="top"/>
    </xf>
    <xf numFmtId="2" fontId="7" fillId="0" borderId="4" xfId="0" applyNumberFormat="1" applyFont="1" applyFill="1" applyBorder="1" applyAlignment="1" applyProtection="1">
      <alignment horizontal="right" vertical="top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165" fontId="7" fillId="0" borderId="4" xfId="0" applyNumberFormat="1" applyFont="1" applyFill="1" applyBorder="1" applyAlignment="1" applyProtection="1">
      <alignment horizontal="right" vertical="top"/>
    </xf>
    <xf numFmtId="43" fontId="7" fillId="0" borderId="4" xfId="1" applyFont="1" applyFill="1" applyBorder="1" applyAlignment="1" applyProtection="1">
      <alignment horizontal="right" vertical="top"/>
    </xf>
    <xf numFmtId="0" fontId="5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wrapText="1"/>
    </xf>
    <xf numFmtId="0" fontId="12" fillId="0" borderId="3" xfId="0" applyNumberFormat="1" applyFont="1" applyFill="1" applyBorder="1" applyAlignment="1" applyProtection="1"/>
    <xf numFmtId="43" fontId="12" fillId="0" borderId="3" xfId="0" applyNumberFormat="1" applyFont="1" applyFill="1" applyBorder="1" applyAlignment="1" applyProtection="1"/>
    <xf numFmtId="43" fontId="15" fillId="0" borderId="3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zoomScale="115" zoomScaleNormal="115" workbookViewId="0">
      <selection activeCell="C90" sqref="C90"/>
    </sheetView>
  </sheetViews>
  <sheetFormatPr defaultColWidth="9.109375" defaultRowHeight="13.5" customHeight="1" x14ac:dyDescent="0.25"/>
  <cols>
    <col min="1" max="1" width="6.6640625" style="1" customWidth="1"/>
    <col min="2" max="2" width="31.5546875" style="1" bestFit="1" customWidth="1"/>
    <col min="3" max="3" width="69.88671875" style="1" customWidth="1"/>
    <col min="4" max="4" width="15.6640625" style="1" customWidth="1"/>
    <col min="5" max="5" width="14.109375" style="1" customWidth="1"/>
    <col min="6" max="7" width="138" style="2" hidden="1" customWidth="1"/>
    <col min="8" max="8" width="131.33203125" style="2" hidden="1" customWidth="1"/>
    <col min="9" max="9" width="11.6640625" style="1" customWidth="1"/>
    <col min="10" max="10" width="16.21875" style="1" bestFit="1" customWidth="1"/>
    <col min="11" max="11" width="14.5546875" style="1" customWidth="1"/>
    <col min="12" max="16384" width="9.109375" style="1"/>
  </cols>
  <sheetData>
    <row r="1" spans="1:14" customFormat="1" ht="14.4" x14ac:dyDescent="0.3">
      <c r="H1" s="31" t="s">
        <v>184</v>
      </c>
      <c r="K1" s="31" t="s">
        <v>184</v>
      </c>
      <c r="L1" s="31"/>
      <c r="N1" s="1"/>
    </row>
    <row r="2" spans="1:14" customFormat="1" ht="14.4" x14ac:dyDescent="0.3">
      <c r="H2" s="31" t="s">
        <v>185</v>
      </c>
      <c r="K2" s="31" t="s">
        <v>185</v>
      </c>
      <c r="L2" s="31"/>
      <c r="N2" s="1"/>
    </row>
    <row r="4" spans="1:14" customFormat="1" ht="42.75" customHeight="1" x14ac:dyDescent="0.3">
      <c r="A4" s="32" t="s">
        <v>186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1:14" customFormat="1" ht="29.4" customHeight="1" x14ac:dyDescent="0.3">
      <c r="A6" s="19" t="s">
        <v>179</v>
      </c>
      <c r="B6" s="19"/>
      <c r="C6" s="19"/>
      <c r="D6" s="19"/>
      <c r="E6" s="19"/>
      <c r="F6" s="2" t="s">
        <v>0</v>
      </c>
    </row>
    <row r="7" spans="1:14" customFormat="1" ht="14.4" x14ac:dyDescent="0.3">
      <c r="A7" s="20" t="s">
        <v>1</v>
      </c>
      <c r="B7" s="20"/>
      <c r="C7" s="20"/>
      <c r="D7" s="20"/>
      <c r="E7" s="20"/>
    </row>
    <row r="9" spans="1:14" ht="13.5" customHeight="1" x14ac:dyDescent="0.25">
      <c r="A9" s="24" t="s">
        <v>2</v>
      </c>
      <c r="B9" s="24" t="s">
        <v>3</v>
      </c>
      <c r="C9" s="24" t="s">
        <v>4</v>
      </c>
      <c r="D9" s="24" t="s">
        <v>5</v>
      </c>
      <c r="E9" s="24" t="s">
        <v>6</v>
      </c>
      <c r="I9" s="21" t="s">
        <v>180</v>
      </c>
      <c r="J9" s="21"/>
      <c r="K9" s="26" t="s">
        <v>181</v>
      </c>
    </row>
    <row r="10" spans="1:14" s="3" customFormat="1" ht="68.400000000000006" customHeight="1" x14ac:dyDescent="0.3">
      <c r="A10" s="25"/>
      <c r="B10" s="25"/>
      <c r="C10" s="25"/>
      <c r="D10" s="25"/>
      <c r="E10" s="25"/>
      <c r="F10" s="4"/>
      <c r="G10" s="5"/>
      <c r="H10" s="5"/>
      <c r="I10" s="22" t="s">
        <v>182</v>
      </c>
      <c r="J10" s="23" t="s">
        <v>183</v>
      </c>
      <c r="K10" s="27"/>
    </row>
    <row r="11" spans="1:14" customFormat="1" ht="14.4" x14ac:dyDescent="0.3">
      <c r="A11" s="6">
        <v>1</v>
      </c>
      <c r="B11" s="6">
        <v>2</v>
      </c>
      <c r="C11" s="6">
        <v>3</v>
      </c>
      <c r="D11" s="6">
        <v>4</v>
      </c>
      <c r="E11" s="6">
        <v>5</v>
      </c>
      <c r="I11" s="30">
        <v>6</v>
      </c>
      <c r="J11" s="30">
        <v>7</v>
      </c>
      <c r="K11" s="30">
        <v>8</v>
      </c>
    </row>
    <row r="12" spans="1:14" s="7" customFormat="1" ht="13.8" x14ac:dyDescent="0.25">
      <c r="A12" s="18" t="s">
        <v>176</v>
      </c>
      <c r="B12" s="18"/>
      <c r="C12" s="18"/>
      <c r="D12" s="18"/>
      <c r="E12" s="18"/>
      <c r="F12" s="8"/>
      <c r="G12" s="9" t="s">
        <v>7</v>
      </c>
      <c r="H12" s="8"/>
      <c r="I12" s="29"/>
      <c r="J12" s="29"/>
      <c r="K12" s="29"/>
    </row>
    <row r="13" spans="1:14" s="7" customFormat="1" ht="20.399999999999999" x14ac:dyDescent="0.25">
      <c r="A13" s="11">
        <v>1.1000000000000001</v>
      </c>
      <c r="B13" s="12" t="s">
        <v>8</v>
      </c>
      <c r="C13" s="13" t="s">
        <v>9</v>
      </c>
      <c r="D13" s="12" t="s">
        <v>10</v>
      </c>
      <c r="E13" s="14">
        <v>2</v>
      </c>
      <c r="F13" s="8"/>
      <c r="G13" s="9"/>
      <c r="H13" s="8"/>
      <c r="I13" s="33">
        <f>J13/E13</f>
        <v>308.67500000000001</v>
      </c>
      <c r="J13" s="33">
        <v>617.35</v>
      </c>
      <c r="K13" s="29"/>
    </row>
    <row r="14" spans="1:14" s="7" customFormat="1" ht="20.399999999999999" x14ac:dyDescent="0.25">
      <c r="A14" s="11">
        <v>1.2</v>
      </c>
      <c r="B14" s="12" t="s">
        <v>11</v>
      </c>
      <c r="C14" s="13" t="s">
        <v>12</v>
      </c>
      <c r="D14" s="12" t="s">
        <v>10</v>
      </c>
      <c r="E14" s="14">
        <v>146</v>
      </c>
      <c r="F14" s="8"/>
      <c r="G14" s="9"/>
      <c r="H14" s="8"/>
      <c r="I14" s="33">
        <f t="shared" ref="I14:I19" si="0">J14/E14</f>
        <v>407.19630136986302</v>
      </c>
      <c r="J14" s="33">
        <v>59450.66</v>
      </c>
      <c r="K14" s="29"/>
    </row>
    <row r="15" spans="1:14" s="7" customFormat="1" ht="30.6" x14ac:dyDescent="0.25">
      <c r="A15" s="11">
        <v>1.3</v>
      </c>
      <c r="B15" s="12" t="s">
        <v>13</v>
      </c>
      <c r="C15" s="13" t="s">
        <v>14</v>
      </c>
      <c r="D15" s="12" t="s">
        <v>10</v>
      </c>
      <c r="E15" s="14">
        <v>12</v>
      </c>
      <c r="F15" s="8"/>
      <c r="G15" s="9"/>
      <c r="H15" s="8"/>
      <c r="I15" s="33">
        <f t="shared" si="0"/>
        <v>295.38166666666666</v>
      </c>
      <c r="J15" s="33">
        <v>3544.58</v>
      </c>
      <c r="K15" s="29"/>
    </row>
    <row r="16" spans="1:14" s="7" customFormat="1" ht="20.399999999999999" x14ac:dyDescent="0.25">
      <c r="A16" s="11">
        <v>1.4</v>
      </c>
      <c r="B16" s="12" t="s">
        <v>15</v>
      </c>
      <c r="C16" s="13" t="s">
        <v>16</v>
      </c>
      <c r="D16" s="12" t="s">
        <v>10</v>
      </c>
      <c r="E16" s="14">
        <v>42</v>
      </c>
      <c r="F16" s="8"/>
      <c r="G16" s="9"/>
      <c r="H16" s="8"/>
      <c r="I16" s="33">
        <f t="shared" si="0"/>
        <v>480.3202380952381</v>
      </c>
      <c r="J16" s="33">
        <v>20173.45</v>
      </c>
      <c r="K16" s="29"/>
    </row>
    <row r="17" spans="1:11" s="7" customFormat="1" ht="13.8" x14ac:dyDescent="0.25">
      <c r="A17" s="11">
        <v>1.5</v>
      </c>
      <c r="B17" s="12" t="s">
        <v>17</v>
      </c>
      <c r="C17" s="13" t="s">
        <v>18</v>
      </c>
      <c r="D17" s="12" t="s">
        <v>10</v>
      </c>
      <c r="E17" s="14">
        <v>1</v>
      </c>
      <c r="F17" s="8"/>
      <c r="G17" s="9"/>
      <c r="H17" s="8"/>
      <c r="I17" s="33">
        <f t="shared" si="0"/>
        <v>2795.95</v>
      </c>
      <c r="J17" s="33">
        <v>2795.95</v>
      </c>
      <c r="K17" s="29"/>
    </row>
    <row r="18" spans="1:11" s="7" customFormat="1" ht="13.8" x14ac:dyDescent="0.25">
      <c r="A18" s="11">
        <v>1.6</v>
      </c>
      <c r="B18" s="12" t="s">
        <v>19</v>
      </c>
      <c r="C18" s="13" t="s">
        <v>20</v>
      </c>
      <c r="D18" s="12" t="s">
        <v>21</v>
      </c>
      <c r="E18" s="14">
        <v>0.12</v>
      </c>
      <c r="F18" s="8"/>
      <c r="G18" s="9"/>
      <c r="H18" s="8"/>
      <c r="I18" s="33">
        <f t="shared" si="0"/>
        <v>20857.166666666668</v>
      </c>
      <c r="J18" s="33">
        <v>2502.86</v>
      </c>
      <c r="K18" s="29"/>
    </row>
    <row r="19" spans="1:11" s="7" customFormat="1" ht="13.8" x14ac:dyDescent="0.25">
      <c r="A19" s="11">
        <v>1.7</v>
      </c>
      <c r="B19" s="12" t="s">
        <v>22</v>
      </c>
      <c r="C19" s="13" t="s">
        <v>23</v>
      </c>
      <c r="D19" s="12" t="s">
        <v>24</v>
      </c>
      <c r="E19" s="14">
        <v>8</v>
      </c>
      <c r="F19" s="8"/>
      <c r="G19" s="9"/>
      <c r="H19" s="8"/>
      <c r="I19" s="33">
        <f t="shared" si="0"/>
        <v>6406.5749999999998</v>
      </c>
      <c r="J19" s="33">
        <v>51252.6</v>
      </c>
      <c r="K19" s="29"/>
    </row>
    <row r="20" spans="1:11" s="7" customFormat="1" ht="13.8" x14ac:dyDescent="0.25">
      <c r="A20" s="34" t="s">
        <v>189</v>
      </c>
      <c r="B20" s="35"/>
      <c r="C20" s="36"/>
      <c r="D20" s="37"/>
      <c r="E20" s="38"/>
      <c r="F20" s="39"/>
      <c r="G20" s="40"/>
      <c r="H20" s="39"/>
      <c r="I20" s="41"/>
      <c r="J20" s="41">
        <f>SUM(J13:J19)</f>
        <v>140337.45000000001</v>
      </c>
      <c r="K20" s="29"/>
    </row>
    <row r="21" spans="1:11" s="7" customFormat="1" ht="13.8" x14ac:dyDescent="0.25">
      <c r="A21" s="18" t="s">
        <v>177</v>
      </c>
      <c r="B21" s="18"/>
      <c r="C21" s="18"/>
      <c r="D21" s="18"/>
      <c r="E21" s="18"/>
      <c r="F21" s="8"/>
      <c r="G21" s="9" t="s">
        <v>25</v>
      </c>
      <c r="H21" s="8"/>
      <c r="I21" s="29"/>
      <c r="J21" s="29"/>
      <c r="K21" s="29"/>
    </row>
    <row r="22" spans="1:11" s="7" customFormat="1" ht="20.399999999999999" x14ac:dyDescent="0.25">
      <c r="A22" s="11">
        <v>2.1</v>
      </c>
      <c r="B22" s="12" t="s">
        <v>26</v>
      </c>
      <c r="C22" s="13" t="s">
        <v>27</v>
      </c>
      <c r="D22" s="12" t="s">
        <v>10</v>
      </c>
      <c r="E22" s="14">
        <v>1</v>
      </c>
      <c r="F22" s="8"/>
      <c r="G22" s="9"/>
      <c r="H22" s="8"/>
      <c r="I22" s="33">
        <f t="shared" ref="I22:I66" si="1">J22/E22</f>
        <v>9963.7099999999991</v>
      </c>
      <c r="J22" s="33">
        <v>9963.7099999999991</v>
      </c>
      <c r="K22" s="29"/>
    </row>
    <row r="23" spans="1:11" s="7" customFormat="1" ht="13.8" x14ac:dyDescent="0.25">
      <c r="A23" s="11">
        <v>2.2000000000000002</v>
      </c>
      <c r="B23" s="12" t="s">
        <v>28</v>
      </c>
      <c r="C23" s="13" t="s">
        <v>29</v>
      </c>
      <c r="D23" s="12" t="s">
        <v>10</v>
      </c>
      <c r="E23" s="14">
        <v>2</v>
      </c>
      <c r="F23" s="8"/>
      <c r="G23" s="9"/>
      <c r="H23" s="8"/>
      <c r="I23" s="33">
        <f t="shared" si="1"/>
        <v>2113.4450000000002</v>
      </c>
      <c r="J23" s="33">
        <v>4226.8900000000003</v>
      </c>
      <c r="K23" s="29"/>
    </row>
    <row r="24" spans="1:11" s="7" customFormat="1" ht="13.8" x14ac:dyDescent="0.25">
      <c r="A24" s="11">
        <v>2.2999999999999998</v>
      </c>
      <c r="B24" s="12" t="s">
        <v>30</v>
      </c>
      <c r="C24" s="13" t="s">
        <v>31</v>
      </c>
      <c r="D24" s="12" t="s">
        <v>10</v>
      </c>
      <c r="E24" s="14">
        <v>3</v>
      </c>
      <c r="F24" s="8"/>
      <c r="G24" s="9"/>
      <c r="H24" s="8"/>
      <c r="I24" s="33">
        <f t="shared" si="1"/>
        <v>4790.9333333333334</v>
      </c>
      <c r="J24" s="33">
        <v>14372.8</v>
      </c>
      <c r="K24" s="29"/>
    </row>
    <row r="25" spans="1:11" s="7" customFormat="1" ht="20.399999999999999" x14ac:dyDescent="0.25">
      <c r="A25" s="11">
        <v>2.4</v>
      </c>
      <c r="B25" s="12" t="s">
        <v>32</v>
      </c>
      <c r="C25" s="13" t="s">
        <v>33</v>
      </c>
      <c r="D25" s="12" t="s">
        <v>10</v>
      </c>
      <c r="E25" s="14">
        <v>2</v>
      </c>
      <c r="F25" s="8"/>
      <c r="G25" s="9"/>
      <c r="H25" s="8"/>
      <c r="I25" s="33">
        <f t="shared" si="1"/>
        <v>6138.7150000000001</v>
      </c>
      <c r="J25" s="33">
        <v>12277.43</v>
      </c>
      <c r="K25" s="29"/>
    </row>
    <row r="26" spans="1:11" s="7" customFormat="1" ht="20.399999999999999" x14ac:dyDescent="0.25">
      <c r="A26" s="11">
        <v>2.5</v>
      </c>
      <c r="B26" s="12" t="s">
        <v>34</v>
      </c>
      <c r="C26" s="13" t="s">
        <v>35</v>
      </c>
      <c r="D26" s="12" t="s">
        <v>10</v>
      </c>
      <c r="E26" s="14">
        <v>2</v>
      </c>
      <c r="F26" s="8"/>
      <c r="G26" s="9"/>
      <c r="H26" s="8"/>
      <c r="I26" s="33">
        <f t="shared" si="1"/>
        <v>9618.875</v>
      </c>
      <c r="J26" s="33">
        <v>19237.75</v>
      </c>
      <c r="K26" s="29"/>
    </row>
    <row r="27" spans="1:11" s="7" customFormat="1" ht="13.8" x14ac:dyDescent="0.25">
      <c r="A27" s="11">
        <v>2.6</v>
      </c>
      <c r="B27" s="12" t="s">
        <v>36</v>
      </c>
      <c r="C27" s="13" t="s">
        <v>37</v>
      </c>
      <c r="D27" s="12" t="s">
        <v>10</v>
      </c>
      <c r="E27" s="14">
        <v>6</v>
      </c>
      <c r="F27" s="8"/>
      <c r="G27" s="9"/>
      <c r="H27" s="8"/>
      <c r="I27" s="33">
        <f t="shared" si="1"/>
        <v>1749.375</v>
      </c>
      <c r="J27" s="33">
        <v>10496.25</v>
      </c>
      <c r="K27" s="29"/>
    </row>
    <row r="28" spans="1:11" s="7" customFormat="1" ht="13.8" x14ac:dyDescent="0.25">
      <c r="A28" s="11">
        <v>2.7</v>
      </c>
      <c r="B28" s="12" t="s">
        <v>38</v>
      </c>
      <c r="C28" s="13" t="s">
        <v>39</v>
      </c>
      <c r="D28" s="12" t="s">
        <v>40</v>
      </c>
      <c r="E28" s="14">
        <v>1</v>
      </c>
      <c r="F28" s="8"/>
      <c r="G28" s="9"/>
      <c r="H28" s="8"/>
      <c r="I28" s="33">
        <f t="shared" si="1"/>
        <v>8983.39</v>
      </c>
      <c r="J28" s="33">
        <v>8983.39</v>
      </c>
      <c r="K28" s="29"/>
    </row>
    <row r="29" spans="1:11" s="7" customFormat="1" ht="13.8" x14ac:dyDescent="0.25">
      <c r="A29" s="11">
        <v>2.8</v>
      </c>
      <c r="B29" s="12" t="s">
        <v>41</v>
      </c>
      <c r="C29" s="13" t="s">
        <v>42</v>
      </c>
      <c r="D29" s="12" t="s">
        <v>10</v>
      </c>
      <c r="E29" s="14">
        <v>2</v>
      </c>
      <c r="F29" s="8"/>
      <c r="G29" s="9"/>
      <c r="H29" s="8"/>
      <c r="I29" s="33">
        <f t="shared" si="1"/>
        <v>1050.27</v>
      </c>
      <c r="J29" s="33">
        <v>2100.54</v>
      </c>
      <c r="K29" s="29"/>
    </row>
    <row r="30" spans="1:11" s="7" customFormat="1" ht="13.8" x14ac:dyDescent="0.25">
      <c r="A30" s="11">
        <v>2.9</v>
      </c>
      <c r="B30" s="12" t="s">
        <v>43</v>
      </c>
      <c r="C30" s="13" t="s">
        <v>44</v>
      </c>
      <c r="D30" s="12" t="s">
        <v>10</v>
      </c>
      <c r="E30" s="14">
        <v>99</v>
      </c>
      <c r="F30" s="8"/>
      <c r="G30" s="9"/>
      <c r="H30" s="8"/>
      <c r="I30" s="33">
        <f t="shared" si="1"/>
        <v>1679.5268686868687</v>
      </c>
      <c r="J30" s="33">
        <v>166273.16</v>
      </c>
      <c r="K30" s="29"/>
    </row>
    <row r="31" spans="1:11" s="7" customFormat="1" ht="20.399999999999999" x14ac:dyDescent="0.25">
      <c r="A31" s="15">
        <v>2.1</v>
      </c>
      <c r="B31" s="12" t="s">
        <v>45</v>
      </c>
      <c r="C31" s="13" t="s">
        <v>46</v>
      </c>
      <c r="D31" s="12" t="s">
        <v>10</v>
      </c>
      <c r="E31" s="14">
        <v>1</v>
      </c>
      <c r="F31" s="8"/>
      <c r="G31" s="9"/>
      <c r="H31" s="8"/>
      <c r="I31" s="33">
        <f t="shared" si="1"/>
        <v>686.61</v>
      </c>
      <c r="J31" s="33">
        <v>686.61</v>
      </c>
      <c r="K31" s="29"/>
    </row>
    <row r="32" spans="1:11" s="7" customFormat="1" ht="30.6" x14ac:dyDescent="0.25">
      <c r="A32" s="15">
        <v>2.11</v>
      </c>
      <c r="B32" s="12" t="s">
        <v>47</v>
      </c>
      <c r="C32" s="13" t="s">
        <v>48</v>
      </c>
      <c r="D32" s="12" t="s">
        <v>10</v>
      </c>
      <c r="E32" s="14">
        <v>15</v>
      </c>
      <c r="F32" s="8"/>
      <c r="G32" s="9"/>
      <c r="H32" s="8"/>
      <c r="I32" s="33">
        <f t="shared" si="1"/>
        <v>989.03600000000006</v>
      </c>
      <c r="J32" s="33">
        <v>14835.54</v>
      </c>
      <c r="K32" s="29"/>
    </row>
    <row r="33" spans="1:11" s="7" customFormat="1" ht="20.399999999999999" x14ac:dyDescent="0.25">
      <c r="A33" s="15">
        <v>2.12</v>
      </c>
      <c r="B33" s="12" t="s">
        <v>49</v>
      </c>
      <c r="C33" s="13" t="s">
        <v>50</v>
      </c>
      <c r="D33" s="12" t="s">
        <v>10</v>
      </c>
      <c r="E33" s="14">
        <v>157</v>
      </c>
      <c r="F33" s="8"/>
      <c r="G33" s="9"/>
      <c r="H33" s="8"/>
      <c r="I33" s="33">
        <f t="shared" si="1"/>
        <v>1376.4440127388534</v>
      </c>
      <c r="J33" s="33">
        <v>216101.71</v>
      </c>
      <c r="K33" s="29"/>
    </row>
    <row r="34" spans="1:11" s="7" customFormat="1" ht="20.399999999999999" x14ac:dyDescent="0.25">
      <c r="A34" s="15">
        <v>2.13</v>
      </c>
      <c r="B34" s="12" t="s">
        <v>51</v>
      </c>
      <c r="C34" s="13" t="s">
        <v>52</v>
      </c>
      <c r="D34" s="12" t="s">
        <v>10</v>
      </c>
      <c r="E34" s="14">
        <v>25</v>
      </c>
      <c r="F34" s="8"/>
      <c r="G34" s="9"/>
      <c r="H34" s="8"/>
      <c r="I34" s="33">
        <f t="shared" si="1"/>
        <v>180.83160000000001</v>
      </c>
      <c r="J34" s="33">
        <v>4520.79</v>
      </c>
      <c r="K34" s="29"/>
    </row>
    <row r="35" spans="1:11" s="7" customFormat="1" ht="20.399999999999999" x14ac:dyDescent="0.25">
      <c r="A35" s="15">
        <v>2.14</v>
      </c>
      <c r="B35" s="12" t="s">
        <v>53</v>
      </c>
      <c r="C35" s="13" t="s">
        <v>54</v>
      </c>
      <c r="D35" s="12" t="s">
        <v>10</v>
      </c>
      <c r="E35" s="14">
        <v>1</v>
      </c>
      <c r="F35" s="8"/>
      <c r="G35" s="9"/>
      <c r="H35" s="8"/>
      <c r="I35" s="33">
        <f t="shared" si="1"/>
        <v>12437.67</v>
      </c>
      <c r="J35" s="33">
        <v>12437.67</v>
      </c>
      <c r="K35" s="29"/>
    </row>
    <row r="36" spans="1:11" s="7" customFormat="1" ht="20.399999999999999" x14ac:dyDescent="0.25">
      <c r="A36" s="15">
        <v>2.15</v>
      </c>
      <c r="B36" s="12" t="s">
        <v>55</v>
      </c>
      <c r="C36" s="13" t="s">
        <v>56</v>
      </c>
      <c r="D36" s="12" t="s">
        <v>57</v>
      </c>
      <c r="E36" s="14">
        <v>1</v>
      </c>
      <c r="F36" s="8"/>
      <c r="G36" s="9"/>
      <c r="H36" s="8"/>
      <c r="I36" s="33">
        <f t="shared" si="1"/>
        <v>9608.6299999999992</v>
      </c>
      <c r="J36" s="33">
        <v>9608.6299999999992</v>
      </c>
      <c r="K36" s="29"/>
    </row>
    <row r="37" spans="1:11" s="7" customFormat="1" ht="13.8" x14ac:dyDescent="0.25">
      <c r="A37" s="15">
        <v>2.16</v>
      </c>
      <c r="B37" s="12" t="s">
        <v>58</v>
      </c>
      <c r="C37" s="13" t="s">
        <v>59</v>
      </c>
      <c r="D37" s="12" t="s">
        <v>10</v>
      </c>
      <c r="E37" s="14">
        <v>4</v>
      </c>
      <c r="F37" s="8"/>
      <c r="G37" s="9"/>
      <c r="H37" s="8"/>
      <c r="I37" s="33">
        <f t="shared" si="1"/>
        <v>1881.59</v>
      </c>
      <c r="J37" s="33">
        <v>7526.36</v>
      </c>
      <c r="K37" s="29"/>
    </row>
    <row r="38" spans="1:11" s="7" customFormat="1" ht="20.399999999999999" x14ac:dyDescent="0.25">
      <c r="A38" s="15">
        <v>2.17</v>
      </c>
      <c r="B38" s="12" t="s">
        <v>60</v>
      </c>
      <c r="C38" s="13" t="s">
        <v>61</v>
      </c>
      <c r="D38" s="12" t="s">
        <v>10</v>
      </c>
      <c r="E38" s="14">
        <v>1</v>
      </c>
      <c r="F38" s="8"/>
      <c r="G38" s="9"/>
      <c r="H38" s="8"/>
      <c r="I38" s="33">
        <f t="shared" si="1"/>
        <v>1435.03</v>
      </c>
      <c r="J38" s="33">
        <v>1435.03</v>
      </c>
      <c r="K38" s="29"/>
    </row>
    <row r="39" spans="1:11" s="7" customFormat="1" ht="13.8" x14ac:dyDescent="0.25">
      <c r="A39" s="15">
        <v>2.1800000000000002</v>
      </c>
      <c r="B39" s="12" t="s">
        <v>62</v>
      </c>
      <c r="C39" s="13" t="s">
        <v>63</v>
      </c>
      <c r="D39" s="12" t="s">
        <v>10</v>
      </c>
      <c r="E39" s="14">
        <v>18</v>
      </c>
      <c r="F39" s="8"/>
      <c r="G39" s="9"/>
      <c r="H39" s="8"/>
      <c r="I39" s="33">
        <f t="shared" si="1"/>
        <v>1713.15</v>
      </c>
      <c r="J39" s="33">
        <v>30836.7</v>
      </c>
      <c r="K39" s="29"/>
    </row>
    <row r="40" spans="1:11" s="7" customFormat="1" ht="13.8" x14ac:dyDescent="0.25">
      <c r="A40" s="15">
        <v>2.19</v>
      </c>
      <c r="B40" s="12" t="s">
        <v>64</v>
      </c>
      <c r="C40" s="13" t="s">
        <v>65</v>
      </c>
      <c r="D40" s="12" t="s">
        <v>21</v>
      </c>
      <c r="E40" s="14">
        <v>0.06</v>
      </c>
      <c r="F40" s="8"/>
      <c r="G40" s="9"/>
      <c r="H40" s="8"/>
      <c r="I40" s="33">
        <f t="shared" si="1"/>
        <v>72745.5</v>
      </c>
      <c r="J40" s="33">
        <v>4364.7299999999996</v>
      </c>
      <c r="K40" s="29"/>
    </row>
    <row r="41" spans="1:11" s="7" customFormat="1" ht="13.8" x14ac:dyDescent="0.25">
      <c r="A41" s="15">
        <v>2.2000000000000002</v>
      </c>
      <c r="B41" s="12" t="s">
        <v>66</v>
      </c>
      <c r="C41" s="13" t="s">
        <v>67</v>
      </c>
      <c r="D41" s="12" t="s">
        <v>10</v>
      </c>
      <c r="E41" s="14">
        <v>1</v>
      </c>
      <c r="F41" s="8"/>
      <c r="G41" s="9"/>
      <c r="H41" s="8"/>
      <c r="I41" s="33">
        <f t="shared" si="1"/>
        <v>964.41</v>
      </c>
      <c r="J41" s="33">
        <v>964.41</v>
      </c>
      <c r="K41" s="29"/>
    </row>
    <row r="42" spans="1:11" s="7" customFormat="1" ht="20.399999999999999" x14ac:dyDescent="0.25">
      <c r="A42" s="15">
        <v>2.21</v>
      </c>
      <c r="B42" s="12" t="s">
        <v>68</v>
      </c>
      <c r="C42" s="13" t="s">
        <v>69</v>
      </c>
      <c r="D42" s="12" t="s">
        <v>10</v>
      </c>
      <c r="E42" s="14">
        <v>1</v>
      </c>
      <c r="F42" s="8"/>
      <c r="G42" s="9"/>
      <c r="H42" s="8"/>
      <c r="I42" s="33">
        <f t="shared" si="1"/>
        <v>2922.3</v>
      </c>
      <c r="J42" s="33">
        <v>2922.3</v>
      </c>
      <c r="K42" s="29"/>
    </row>
    <row r="43" spans="1:11" s="7" customFormat="1" ht="13.8" x14ac:dyDescent="0.25">
      <c r="A43" s="15">
        <v>2.2200000000000002</v>
      </c>
      <c r="B43" s="12" t="s">
        <v>70</v>
      </c>
      <c r="C43" s="13" t="s">
        <v>71</v>
      </c>
      <c r="D43" s="12" t="s">
        <v>10</v>
      </c>
      <c r="E43" s="14">
        <v>1</v>
      </c>
      <c r="F43" s="8"/>
      <c r="G43" s="9"/>
      <c r="H43" s="8"/>
      <c r="I43" s="33">
        <f t="shared" si="1"/>
        <v>1977.24</v>
      </c>
      <c r="J43" s="33">
        <v>1977.24</v>
      </c>
      <c r="K43" s="29"/>
    </row>
    <row r="44" spans="1:11" s="7" customFormat="1" ht="20.399999999999999" x14ac:dyDescent="0.25">
      <c r="A44" s="15">
        <v>2.23</v>
      </c>
      <c r="B44" s="12" t="s">
        <v>72</v>
      </c>
      <c r="C44" s="13" t="s">
        <v>73</v>
      </c>
      <c r="D44" s="12" t="s">
        <v>10</v>
      </c>
      <c r="E44" s="14">
        <v>1</v>
      </c>
      <c r="F44" s="8"/>
      <c r="G44" s="9"/>
      <c r="H44" s="8"/>
      <c r="I44" s="33">
        <f t="shared" si="1"/>
        <v>3689.1</v>
      </c>
      <c r="J44" s="33">
        <v>3689.1</v>
      </c>
      <c r="K44" s="29"/>
    </row>
    <row r="45" spans="1:11" s="7" customFormat="1" ht="13.8" x14ac:dyDescent="0.25">
      <c r="A45" s="16"/>
      <c r="B45" s="17" t="s">
        <v>74</v>
      </c>
      <c r="C45" s="17"/>
      <c r="D45" s="17"/>
      <c r="E45" s="17"/>
      <c r="F45" s="8"/>
      <c r="G45" s="9"/>
      <c r="H45" s="10" t="s">
        <v>74</v>
      </c>
      <c r="I45" s="33" t="e">
        <f t="shared" si="1"/>
        <v>#DIV/0!</v>
      </c>
      <c r="J45" s="33"/>
      <c r="K45" s="29"/>
    </row>
    <row r="46" spans="1:11" s="7" customFormat="1" ht="20.399999999999999" x14ac:dyDescent="0.25">
      <c r="A46" s="15">
        <v>2.2400000000000002</v>
      </c>
      <c r="B46" s="12" t="s">
        <v>75</v>
      </c>
      <c r="C46" s="13" t="s">
        <v>76</v>
      </c>
      <c r="D46" s="12" t="s">
        <v>10</v>
      </c>
      <c r="E46" s="14">
        <v>1</v>
      </c>
      <c r="F46" s="8"/>
      <c r="G46" s="9"/>
      <c r="H46" s="10"/>
      <c r="I46" s="33">
        <f t="shared" si="1"/>
        <v>3447.68</v>
      </c>
      <c r="J46" s="33">
        <v>3447.68</v>
      </c>
      <c r="K46" s="29"/>
    </row>
    <row r="47" spans="1:11" s="7" customFormat="1" ht="20.399999999999999" x14ac:dyDescent="0.25">
      <c r="A47" s="15">
        <v>2.25</v>
      </c>
      <c r="B47" s="12" t="s">
        <v>77</v>
      </c>
      <c r="C47" s="13" t="s">
        <v>78</v>
      </c>
      <c r="D47" s="12" t="s">
        <v>10</v>
      </c>
      <c r="E47" s="14">
        <v>1</v>
      </c>
      <c r="F47" s="8"/>
      <c r="G47" s="9"/>
      <c r="H47" s="10"/>
      <c r="I47" s="33">
        <f t="shared" si="1"/>
        <v>6466.1</v>
      </c>
      <c r="J47" s="33">
        <v>6466.1</v>
      </c>
      <c r="K47" s="29"/>
    </row>
    <row r="48" spans="1:11" s="7" customFormat="1" ht="13.8" x14ac:dyDescent="0.25">
      <c r="A48" s="15">
        <v>2.2599999999999998</v>
      </c>
      <c r="B48" s="12" t="s">
        <v>79</v>
      </c>
      <c r="C48" s="13" t="s">
        <v>80</v>
      </c>
      <c r="D48" s="12" t="s">
        <v>10</v>
      </c>
      <c r="E48" s="14">
        <v>3</v>
      </c>
      <c r="F48" s="8"/>
      <c r="G48" s="9"/>
      <c r="H48" s="10"/>
      <c r="I48" s="33">
        <f t="shared" si="1"/>
        <v>904.41</v>
      </c>
      <c r="J48" s="33">
        <v>2713.23</v>
      </c>
      <c r="K48" s="29"/>
    </row>
    <row r="49" spans="1:11" s="7" customFormat="1" ht="13.8" x14ac:dyDescent="0.25">
      <c r="A49" s="15">
        <v>2.27</v>
      </c>
      <c r="B49" s="12" t="s">
        <v>81</v>
      </c>
      <c r="C49" s="13" t="s">
        <v>82</v>
      </c>
      <c r="D49" s="12" t="s">
        <v>10</v>
      </c>
      <c r="E49" s="14">
        <v>3</v>
      </c>
      <c r="F49" s="8"/>
      <c r="G49" s="9"/>
      <c r="H49" s="10"/>
      <c r="I49" s="33">
        <f t="shared" si="1"/>
        <v>398.25666666666666</v>
      </c>
      <c r="J49" s="33">
        <v>1194.77</v>
      </c>
      <c r="K49" s="29"/>
    </row>
    <row r="50" spans="1:11" s="7" customFormat="1" ht="13.8" x14ac:dyDescent="0.25">
      <c r="A50" s="15">
        <v>2.2799999999999998</v>
      </c>
      <c r="B50" s="12" t="s">
        <v>83</v>
      </c>
      <c r="C50" s="13" t="s">
        <v>84</v>
      </c>
      <c r="D50" s="12" t="s">
        <v>10</v>
      </c>
      <c r="E50" s="14">
        <v>127</v>
      </c>
      <c r="F50" s="8"/>
      <c r="G50" s="9"/>
      <c r="H50" s="10"/>
      <c r="I50" s="33">
        <f t="shared" si="1"/>
        <v>3060.9099212598426</v>
      </c>
      <c r="J50" s="33">
        <v>388735.56</v>
      </c>
      <c r="K50" s="29"/>
    </row>
    <row r="51" spans="1:11" s="7" customFormat="1" ht="13.8" x14ac:dyDescent="0.25">
      <c r="A51" s="15">
        <v>2.29</v>
      </c>
      <c r="B51" s="12" t="s">
        <v>85</v>
      </c>
      <c r="C51" s="13" t="s">
        <v>86</v>
      </c>
      <c r="D51" s="12" t="s">
        <v>10</v>
      </c>
      <c r="E51" s="14">
        <v>127</v>
      </c>
      <c r="F51" s="8"/>
      <c r="G51" s="9"/>
      <c r="H51" s="10"/>
      <c r="I51" s="33">
        <f t="shared" si="1"/>
        <v>128.54700787401575</v>
      </c>
      <c r="J51" s="33">
        <v>16325.47</v>
      </c>
      <c r="K51" s="29"/>
    </row>
    <row r="52" spans="1:11" s="7" customFormat="1" ht="13.8" x14ac:dyDescent="0.25">
      <c r="A52" s="15">
        <v>2.2999999999999998</v>
      </c>
      <c r="B52" s="12" t="s">
        <v>87</v>
      </c>
      <c r="C52" s="13" t="s">
        <v>88</v>
      </c>
      <c r="D52" s="12" t="s">
        <v>24</v>
      </c>
      <c r="E52" s="14">
        <v>4.62</v>
      </c>
      <c r="F52" s="8"/>
      <c r="G52" s="9"/>
      <c r="H52" s="10"/>
      <c r="I52" s="33">
        <f t="shared" si="1"/>
        <v>14005.112554112555</v>
      </c>
      <c r="J52" s="33">
        <v>64703.62</v>
      </c>
      <c r="K52" s="29"/>
    </row>
    <row r="53" spans="1:11" s="7" customFormat="1" ht="13.8" x14ac:dyDescent="0.25">
      <c r="A53" s="15">
        <v>2.31</v>
      </c>
      <c r="B53" s="12" t="s">
        <v>89</v>
      </c>
      <c r="C53" s="13" t="s">
        <v>90</v>
      </c>
      <c r="D53" s="12" t="s">
        <v>91</v>
      </c>
      <c r="E53" s="14">
        <v>402</v>
      </c>
      <c r="F53" s="8"/>
      <c r="G53" s="9"/>
      <c r="H53" s="10"/>
      <c r="I53" s="33">
        <f t="shared" si="1"/>
        <v>10.619104477611941</v>
      </c>
      <c r="J53" s="33">
        <v>4268.88</v>
      </c>
      <c r="K53" s="29"/>
    </row>
    <row r="54" spans="1:11" s="7" customFormat="1" ht="13.8" x14ac:dyDescent="0.25">
      <c r="A54" s="15">
        <v>2.3199999999999998</v>
      </c>
      <c r="B54" s="12" t="s">
        <v>92</v>
      </c>
      <c r="C54" s="13" t="s">
        <v>93</v>
      </c>
      <c r="D54" s="12" t="s">
        <v>91</v>
      </c>
      <c r="E54" s="14">
        <v>60</v>
      </c>
      <c r="F54" s="8"/>
      <c r="G54" s="9"/>
      <c r="H54" s="10"/>
      <c r="I54" s="33">
        <f t="shared" si="1"/>
        <v>20.492999999999999</v>
      </c>
      <c r="J54" s="33">
        <v>1229.58</v>
      </c>
      <c r="K54" s="29"/>
    </row>
    <row r="55" spans="1:11" s="7" customFormat="1" ht="13.8" x14ac:dyDescent="0.25">
      <c r="A55" s="15">
        <v>2.33</v>
      </c>
      <c r="B55" s="12" t="s">
        <v>94</v>
      </c>
      <c r="C55" s="13" t="s">
        <v>95</v>
      </c>
      <c r="D55" s="12" t="s">
        <v>24</v>
      </c>
      <c r="E55" s="14">
        <v>0.04</v>
      </c>
      <c r="F55" s="8"/>
      <c r="G55" s="9"/>
      <c r="H55" s="10"/>
      <c r="I55" s="33">
        <f t="shared" si="1"/>
        <v>15897.5</v>
      </c>
      <c r="J55" s="33">
        <v>635.9</v>
      </c>
      <c r="K55" s="29"/>
    </row>
    <row r="56" spans="1:11" s="7" customFormat="1" ht="13.8" x14ac:dyDescent="0.25">
      <c r="A56" s="15">
        <v>2.34</v>
      </c>
      <c r="B56" s="12" t="s">
        <v>96</v>
      </c>
      <c r="C56" s="13" t="s">
        <v>97</v>
      </c>
      <c r="D56" s="12" t="s">
        <v>91</v>
      </c>
      <c r="E56" s="14">
        <v>4</v>
      </c>
      <c r="F56" s="8"/>
      <c r="G56" s="9"/>
      <c r="H56" s="10"/>
      <c r="I56" s="33">
        <f t="shared" si="1"/>
        <v>84.454999999999998</v>
      </c>
      <c r="J56" s="33">
        <v>337.82</v>
      </c>
      <c r="K56" s="29"/>
    </row>
    <row r="57" spans="1:11" s="7" customFormat="1" ht="20.399999999999999" x14ac:dyDescent="0.25">
      <c r="A57" s="15">
        <v>2.35</v>
      </c>
      <c r="B57" s="12" t="s">
        <v>98</v>
      </c>
      <c r="C57" s="13" t="s">
        <v>99</v>
      </c>
      <c r="D57" s="12" t="s">
        <v>24</v>
      </c>
      <c r="E57" s="14">
        <v>0.12</v>
      </c>
      <c r="F57" s="8"/>
      <c r="G57" s="9"/>
      <c r="H57" s="10"/>
      <c r="I57" s="33">
        <f t="shared" si="1"/>
        <v>16469.5</v>
      </c>
      <c r="J57" s="33">
        <v>1976.34</v>
      </c>
      <c r="K57" s="29"/>
    </row>
    <row r="58" spans="1:11" s="7" customFormat="1" ht="20.399999999999999" x14ac:dyDescent="0.25">
      <c r="A58" s="15">
        <v>2.36</v>
      </c>
      <c r="B58" s="12" t="s">
        <v>100</v>
      </c>
      <c r="C58" s="13" t="s">
        <v>101</v>
      </c>
      <c r="D58" s="12" t="s">
        <v>91</v>
      </c>
      <c r="E58" s="14">
        <v>12</v>
      </c>
      <c r="F58" s="8"/>
      <c r="G58" s="9"/>
      <c r="H58" s="10"/>
      <c r="I58" s="33">
        <f t="shared" si="1"/>
        <v>24.529166666666669</v>
      </c>
      <c r="J58" s="33">
        <v>294.35000000000002</v>
      </c>
      <c r="K58" s="29"/>
    </row>
    <row r="59" spans="1:11" s="7" customFormat="1" ht="20.399999999999999" x14ac:dyDescent="0.25">
      <c r="A59" s="15">
        <v>2.37</v>
      </c>
      <c r="B59" s="12" t="s">
        <v>102</v>
      </c>
      <c r="C59" s="13" t="s">
        <v>103</v>
      </c>
      <c r="D59" s="12" t="s">
        <v>24</v>
      </c>
      <c r="E59" s="14">
        <v>0.06</v>
      </c>
      <c r="F59" s="8"/>
      <c r="G59" s="9"/>
      <c r="H59" s="10"/>
      <c r="I59" s="33">
        <f t="shared" si="1"/>
        <v>24160.666666666668</v>
      </c>
      <c r="J59" s="33">
        <v>1449.64</v>
      </c>
      <c r="K59" s="29"/>
    </row>
    <row r="60" spans="1:11" s="7" customFormat="1" ht="20.399999999999999" x14ac:dyDescent="0.25">
      <c r="A60" s="15">
        <v>2.38</v>
      </c>
      <c r="B60" s="12" t="s">
        <v>104</v>
      </c>
      <c r="C60" s="13" t="s">
        <v>105</v>
      </c>
      <c r="D60" s="12" t="s">
        <v>91</v>
      </c>
      <c r="E60" s="14">
        <v>6</v>
      </c>
      <c r="F60" s="8"/>
      <c r="G60" s="9"/>
      <c r="H60" s="10"/>
      <c r="I60" s="33">
        <f t="shared" si="1"/>
        <v>74.52</v>
      </c>
      <c r="J60" s="33">
        <v>447.12</v>
      </c>
      <c r="K60" s="29"/>
    </row>
    <row r="61" spans="1:11" s="7" customFormat="1" ht="20.399999999999999" x14ac:dyDescent="0.25">
      <c r="A61" s="15">
        <v>2.39</v>
      </c>
      <c r="B61" s="12" t="s">
        <v>106</v>
      </c>
      <c r="C61" s="13" t="s">
        <v>107</v>
      </c>
      <c r="D61" s="12" t="s">
        <v>24</v>
      </c>
      <c r="E61" s="14">
        <v>0.18</v>
      </c>
      <c r="F61" s="8"/>
      <c r="G61" s="9"/>
      <c r="H61" s="10"/>
      <c r="I61" s="33">
        <f t="shared" si="1"/>
        <v>4634.833333333333</v>
      </c>
      <c r="J61" s="33">
        <v>834.27</v>
      </c>
      <c r="K61" s="29"/>
    </row>
    <row r="62" spans="1:11" s="7" customFormat="1" ht="13.8" x14ac:dyDescent="0.25">
      <c r="A62" s="15">
        <v>2.4</v>
      </c>
      <c r="B62" s="12" t="s">
        <v>108</v>
      </c>
      <c r="C62" s="13" t="s">
        <v>109</v>
      </c>
      <c r="D62" s="12" t="s">
        <v>10</v>
      </c>
      <c r="E62" s="14">
        <v>1</v>
      </c>
      <c r="F62" s="8"/>
      <c r="G62" s="9"/>
      <c r="H62" s="10"/>
      <c r="I62" s="33">
        <f t="shared" si="1"/>
        <v>408.69</v>
      </c>
      <c r="J62" s="33">
        <v>408.69</v>
      </c>
      <c r="K62" s="29"/>
    </row>
    <row r="63" spans="1:11" s="7" customFormat="1" ht="13.8" x14ac:dyDescent="0.25">
      <c r="A63" s="15">
        <v>2.41</v>
      </c>
      <c r="B63" s="12" t="s">
        <v>110</v>
      </c>
      <c r="C63" s="13" t="s">
        <v>111</v>
      </c>
      <c r="D63" s="12" t="s">
        <v>112</v>
      </c>
      <c r="E63" s="14">
        <v>-0.15</v>
      </c>
      <c r="F63" s="8"/>
      <c r="G63" s="9"/>
      <c r="H63" s="10"/>
      <c r="I63" s="33">
        <f t="shared" si="1"/>
        <v>56.333333333333329</v>
      </c>
      <c r="J63" s="33">
        <v>-8.4499999999999993</v>
      </c>
      <c r="K63" s="29"/>
    </row>
    <row r="64" spans="1:11" s="7" customFormat="1" ht="13.8" x14ac:dyDescent="0.25">
      <c r="A64" s="15">
        <v>2.42</v>
      </c>
      <c r="B64" s="12" t="s">
        <v>113</v>
      </c>
      <c r="C64" s="13" t="s">
        <v>114</v>
      </c>
      <c r="D64" s="12" t="s">
        <v>10</v>
      </c>
      <c r="E64" s="14">
        <v>1</v>
      </c>
      <c r="F64" s="8"/>
      <c r="G64" s="9"/>
      <c r="H64" s="10"/>
      <c r="I64" s="33">
        <f t="shared" si="1"/>
        <v>105.63</v>
      </c>
      <c r="J64" s="33">
        <v>105.63</v>
      </c>
      <c r="K64" s="29"/>
    </row>
    <row r="65" spans="1:11" s="7" customFormat="1" ht="20.399999999999999" x14ac:dyDescent="0.25">
      <c r="A65" s="15">
        <v>2.4300000000000002</v>
      </c>
      <c r="B65" s="12" t="s">
        <v>115</v>
      </c>
      <c r="C65" s="13" t="s">
        <v>116</v>
      </c>
      <c r="D65" s="12" t="s">
        <v>24</v>
      </c>
      <c r="E65" s="14">
        <v>23.32</v>
      </c>
      <c r="F65" s="8"/>
      <c r="G65" s="9"/>
      <c r="H65" s="10"/>
      <c r="I65" s="33">
        <f t="shared" si="1"/>
        <v>17652.163379073758</v>
      </c>
      <c r="J65" s="33">
        <v>411648.45</v>
      </c>
      <c r="K65" s="29"/>
    </row>
    <row r="66" spans="1:11" s="7" customFormat="1" ht="40.799999999999997" x14ac:dyDescent="0.25">
      <c r="A66" s="15">
        <v>2.44</v>
      </c>
      <c r="B66" s="12" t="s">
        <v>117</v>
      </c>
      <c r="C66" s="13" t="s">
        <v>118</v>
      </c>
      <c r="D66" s="12" t="s">
        <v>119</v>
      </c>
      <c r="E66" s="14">
        <v>2.25</v>
      </c>
      <c r="F66" s="8"/>
      <c r="G66" s="9"/>
      <c r="H66" s="10"/>
      <c r="I66" s="33">
        <f t="shared" si="1"/>
        <v>55677.177777777775</v>
      </c>
      <c r="J66" s="33">
        <v>125273.65</v>
      </c>
      <c r="K66" s="29"/>
    </row>
    <row r="67" spans="1:11" s="7" customFormat="1" ht="13.8" x14ac:dyDescent="0.25">
      <c r="A67" s="15">
        <v>2.4500000000000002</v>
      </c>
      <c r="B67" s="12" t="s">
        <v>120</v>
      </c>
      <c r="C67" s="13" t="s">
        <v>121</v>
      </c>
      <c r="D67" s="12" t="s">
        <v>119</v>
      </c>
      <c r="E67" s="14">
        <v>0.1</v>
      </c>
      <c r="F67" s="8"/>
      <c r="G67" s="9"/>
      <c r="H67" s="10"/>
      <c r="I67" s="33">
        <f>J67/E67</f>
        <v>123348.6</v>
      </c>
      <c r="J67" s="33">
        <v>12334.86</v>
      </c>
      <c r="K67" s="29"/>
    </row>
    <row r="68" spans="1:11" s="7" customFormat="1" ht="13.8" x14ac:dyDescent="0.25">
      <c r="A68" s="15">
        <v>2.46</v>
      </c>
      <c r="B68" s="12" t="s">
        <v>122</v>
      </c>
      <c r="C68" s="13" t="s">
        <v>123</v>
      </c>
      <c r="D68" s="12" t="s">
        <v>21</v>
      </c>
      <c r="E68" s="14">
        <v>68</v>
      </c>
      <c r="F68" s="8"/>
      <c r="G68" s="9"/>
      <c r="H68" s="10"/>
      <c r="I68" s="33">
        <f>J68/E68</f>
        <v>35.583235294117642</v>
      </c>
      <c r="J68" s="33">
        <v>2419.66</v>
      </c>
      <c r="K68" s="29"/>
    </row>
    <row r="69" spans="1:11" s="7" customFormat="1" ht="13.8" x14ac:dyDescent="0.25">
      <c r="A69" s="15"/>
      <c r="B69" s="37" t="s">
        <v>188</v>
      </c>
      <c r="C69" s="13"/>
      <c r="D69" s="12"/>
      <c r="E69" s="14"/>
      <c r="F69" s="8"/>
      <c r="G69" s="9"/>
      <c r="H69" s="10"/>
      <c r="I69" s="33"/>
      <c r="J69" s="41">
        <f>SUM(J22:J68)</f>
        <v>1607081.5599999998</v>
      </c>
      <c r="K69" s="29"/>
    </row>
    <row r="70" spans="1:11" s="7" customFormat="1" ht="16.2" customHeight="1" x14ac:dyDescent="0.25">
      <c r="A70" s="18" t="s">
        <v>178</v>
      </c>
      <c r="B70" s="18"/>
      <c r="C70" s="18"/>
      <c r="D70" s="18"/>
      <c r="E70" s="18"/>
      <c r="F70" s="8"/>
      <c r="G70" s="9" t="s">
        <v>124</v>
      </c>
      <c r="H70" s="10"/>
      <c r="I70" s="33"/>
      <c r="J70" s="33"/>
      <c r="K70" s="29"/>
    </row>
    <row r="71" spans="1:11" s="7" customFormat="1" ht="16.2" customHeight="1" x14ac:dyDescent="0.25">
      <c r="A71" s="11">
        <v>3.1</v>
      </c>
      <c r="B71" s="12" t="s">
        <v>125</v>
      </c>
      <c r="C71" s="13" t="s">
        <v>126</v>
      </c>
      <c r="D71" s="12" t="s">
        <v>10</v>
      </c>
      <c r="E71" s="14">
        <v>1</v>
      </c>
      <c r="F71" s="8"/>
      <c r="G71" s="9"/>
      <c r="H71" s="10"/>
      <c r="I71" s="33"/>
      <c r="J71" s="33">
        <v>38337.57</v>
      </c>
      <c r="K71" s="29"/>
    </row>
    <row r="72" spans="1:11" s="7" customFormat="1" ht="20.399999999999999" x14ac:dyDescent="0.25">
      <c r="A72" s="11">
        <v>3.2</v>
      </c>
      <c r="B72" s="12" t="s">
        <v>127</v>
      </c>
      <c r="C72" s="13" t="s">
        <v>128</v>
      </c>
      <c r="D72" s="12" t="s">
        <v>10</v>
      </c>
      <c r="E72" s="14">
        <v>1</v>
      </c>
      <c r="F72" s="8"/>
      <c r="G72" s="9"/>
      <c r="H72" s="10"/>
      <c r="I72" s="33"/>
      <c r="J72" s="33">
        <v>9881.17</v>
      </c>
      <c r="K72" s="29"/>
    </row>
    <row r="73" spans="1:11" s="7" customFormat="1" ht="13.8" x14ac:dyDescent="0.25">
      <c r="A73" s="11">
        <v>3.3</v>
      </c>
      <c r="B73" s="12" t="s">
        <v>129</v>
      </c>
      <c r="C73" s="13" t="s">
        <v>130</v>
      </c>
      <c r="D73" s="12" t="s">
        <v>10</v>
      </c>
      <c r="E73" s="14">
        <v>1</v>
      </c>
      <c r="F73" s="8"/>
      <c r="G73" s="9"/>
      <c r="H73" s="10"/>
      <c r="I73" s="33"/>
      <c r="J73" s="33">
        <v>3964.95</v>
      </c>
      <c r="K73" s="29"/>
    </row>
    <row r="74" spans="1:11" s="7" customFormat="1" ht="13.8" x14ac:dyDescent="0.25">
      <c r="A74" s="11">
        <v>3.4</v>
      </c>
      <c r="B74" s="12" t="s">
        <v>131</v>
      </c>
      <c r="C74" s="13" t="s">
        <v>132</v>
      </c>
      <c r="D74" s="12" t="s">
        <v>10</v>
      </c>
      <c r="E74" s="14">
        <v>3</v>
      </c>
      <c r="F74" s="8"/>
      <c r="G74" s="9"/>
      <c r="H74" s="10"/>
      <c r="I74" s="33"/>
      <c r="J74" s="33">
        <v>18825.97</v>
      </c>
      <c r="K74" s="29"/>
    </row>
    <row r="75" spans="1:11" s="7" customFormat="1" ht="20.399999999999999" x14ac:dyDescent="0.25">
      <c r="A75" s="11">
        <v>3.5</v>
      </c>
      <c r="B75" s="12" t="s">
        <v>133</v>
      </c>
      <c r="C75" s="13" t="s">
        <v>134</v>
      </c>
      <c r="D75" s="12" t="s">
        <v>10</v>
      </c>
      <c r="E75" s="14">
        <v>2</v>
      </c>
      <c r="F75" s="8"/>
      <c r="G75" s="9"/>
      <c r="H75" s="10"/>
      <c r="I75" s="33"/>
      <c r="J75" s="33">
        <v>8696.84</v>
      </c>
      <c r="K75" s="29"/>
    </row>
    <row r="76" spans="1:11" s="7" customFormat="1" ht="20.399999999999999" x14ac:dyDescent="0.25">
      <c r="A76" s="11">
        <v>3.6</v>
      </c>
      <c r="B76" s="12" t="s">
        <v>135</v>
      </c>
      <c r="C76" s="13" t="s">
        <v>136</v>
      </c>
      <c r="D76" s="12" t="s">
        <v>10</v>
      </c>
      <c r="E76" s="14">
        <v>1</v>
      </c>
      <c r="F76" s="8"/>
      <c r="G76" s="9"/>
      <c r="H76" s="10"/>
      <c r="I76" s="33"/>
      <c r="J76" s="33">
        <v>4208.8500000000004</v>
      </c>
      <c r="K76" s="29"/>
    </row>
    <row r="77" spans="1:11" s="7" customFormat="1" ht="20.399999999999999" x14ac:dyDescent="0.25">
      <c r="A77" s="11">
        <v>3.7</v>
      </c>
      <c r="B77" s="12" t="s">
        <v>137</v>
      </c>
      <c r="C77" s="13" t="s">
        <v>138</v>
      </c>
      <c r="D77" s="12" t="s">
        <v>10</v>
      </c>
      <c r="E77" s="14">
        <v>1</v>
      </c>
      <c r="F77" s="8"/>
      <c r="G77" s="9"/>
      <c r="H77" s="10"/>
      <c r="I77" s="33"/>
      <c r="J77" s="33">
        <v>760.06</v>
      </c>
      <c r="K77" s="29"/>
    </row>
    <row r="78" spans="1:11" s="7" customFormat="1" ht="20.399999999999999" x14ac:dyDescent="0.25">
      <c r="A78" s="11">
        <v>3.8</v>
      </c>
      <c r="B78" s="12" t="s">
        <v>139</v>
      </c>
      <c r="C78" s="13" t="s">
        <v>140</v>
      </c>
      <c r="D78" s="12" t="s">
        <v>10</v>
      </c>
      <c r="E78" s="14">
        <v>2</v>
      </c>
      <c r="F78" s="8"/>
      <c r="G78" s="9"/>
      <c r="H78" s="10"/>
      <c r="I78" s="33"/>
      <c r="J78" s="33">
        <v>8990.9599999999991</v>
      </c>
      <c r="K78" s="29"/>
    </row>
    <row r="79" spans="1:11" s="7" customFormat="1" ht="20.399999999999999" x14ac:dyDescent="0.25">
      <c r="A79" s="11">
        <v>3.9</v>
      </c>
      <c r="B79" s="12" t="s">
        <v>141</v>
      </c>
      <c r="C79" s="13" t="s">
        <v>126</v>
      </c>
      <c r="D79" s="12" t="s">
        <v>10</v>
      </c>
      <c r="E79" s="14">
        <v>1</v>
      </c>
      <c r="F79" s="8"/>
      <c r="G79" s="9"/>
      <c r="H79" s="10"/>
      <c r="I79" s="33"/>
      <c r="J79" s="33">
        <v>38337.57</v>
      </c>
      <c r="K79" s="29"/>
    </row>
    <row r="80" spans="1:11" s="7" customFormat="1" ht="20.399999999999999" x14ac:dyDescent="0.25">
      <c r="A80" s="15">
        <v>3.1</v>
      </c>
      <c r="B80" s="12" t="s">
        <v>142</v>
      </c>
      <c r="C80" s="13" t="s">
        <v>143</v>
      </c>
      <c r="D80" s="12" t="s">
        <v>10</v>
      </c>
      <c r="E80" s="14">
        <v>6</v>
      </c>
      <c r="F80" s="8"/>
      <c r="G80" s="9"/>
      <c r="H80" s="10"/>
      <c r="I80" s="33"/>
      <c r="J80" s="33">
        <v>32214.1</v>
      </c>
      <c r="K80" s="29"/>
    </row>
    <row r="81" spans="1:11" s="7" customFormat="1" ht="20.399999999999999" x14ac:dyDescent="0.25">
      <c r="A81" s="15">
        <v>3.11</v>
      </c>
      <c r="B81" s="12" t="s">
        <v>144</v>
      </c>
      <c r="C81" s="13" t="s">
        <v>145</v>
      </c>
      <c r="D81" s="12" t="s">
        <v>10</v>
      </c>
      <c r="E81" s="14">
        <v>109</v>
      </c>
      <c r="F81" s="8"/>
      <c r="G81" s="9"/>
      <c r="H81" s="10"/>
      <c r="I81" s="33"/>
      <c r="J81" s="33">
        <v>323809.13</v>
      </c>
      <c r="K81" s="29"/>
    </row>
    <row r="82" spans="1:11" s="7" customFormat="1" ht="13.8" x14ac:dyDescent="0.25">
      <c r="A82" s="15">
        <v>3.12</v>
      </c>
      <c r="B82" s="12" t="s">
        <v>146</v>
      </c>
      <c r="C82" s="13" t="s">
        <v>147</v>
      </c>
      <c r="D82" s="12" t="s">
        <v>10</v>
      </c>
      <c r="E82" s="14">
        <v>20</v>
      </c>
      <c r="F82" s="8"/>
      <c r="G82" s="9"/>
      <c r="H82" s="10"/>
      <c r="I82" s="33"/>
      <c r="J82" s="33">
        <v>4412.3</v>
      </c>
      <c r="K82" s="29"/>
    </row>
    <row r="83" spans="1:11" s="7" customFormat="1" ht="13.8" x14ac:dyDescent="0.25">
      <c r="A83" s="15">
        <v>3.13</v>
      </c>
      <c r="B83" s="12" t="s">
        <v>148</v>
      </c>
      <c r="C83" s="13" t="s">
        <v>149</v>
      </c>
      <c r="D83" s="12" t="s">
        <v>10</v>
      </c>
      <c r="E83" s="14">
        <v>7</v>
      </c>
      <c r="F83" s="8"/>
      <c r="G83" s="9"/>
      <c r="H83" s="10"/>
      <c r="I83" s="33"/>
      <c r="J83" s="33">
        <v>1515.73</v>
      </c>
      <c r="K83" s="29"/>
    </row>
    <row r="84" spans="1:11" s="7" customFormat="1" ht="20.399999999999999" x14ac:dyDescent="0.25">
      <c r="A84" s="15">
        <v>3.14</v>
      </c>
      <c r="B84" s="12" t="s">
        <v>150</v>
      </c>
      <c r="C84" s="13" t="s">
        <v>151</v>
      </c>
      <c r="D84" s="12" t="s">
        <v>10</v>
      </c>
      <c r="E84" s="14">
        <v>2</v>
      </c>
      <c r="F84" s="8"/>
      <c r="G84" s="9"/>
      <c r="H84" s="10"/>
      <c r="I84" s="33"/>
      <c r="J84" s="33">
        <v>2011.34</v>
      </c>
      <c r="K84" s="29"/>
    </row>
    <row r="85" spans="1:11" s="7" customFormat="1" ht="20.399999999999999" x14ac:dyDescent="0.25">
      <c r="A85" s="15">
        <v>3.15</v>
      </c>
      <c r="B85" s="12" t="s">
        <v>152</v>
      </c>
      <c r="C85" s="13" t="s">
        <v>153</v>
      </c>
      <c r="D85" s="12" t="s">
        <v>10</v>
      </c>
      <c r="E85" s="14">
        <v>16</v>
      </c>
      <c r="F85" s="8"/>
      <c r="G85" s="9"/>
      <c r="H85" s="10"/>
      <c r="I85" s="33"/>
      <c r="J85" s="33">
        <v>50973.89</v>
      </c>
      <c r="K85" s="29"/>
    </row>
    <row r="86" spans="1:11" s="7" customFormat="1" ht="20.399999999999999" x14ac:dyDescent="0.25">
      <c r="A86" s="15">
        <v>3.16</v>
      </c>
      <c r="B86" s="12" t="s">
        <v>154</v>
      </c>
      <c r="C86" s="13" t="s">
        <v>155</v>
      </c>
      <c r="D86" s="12" t="s">
        <v>10</v>
      </c>
      <c r="E86" s="14">
        <v>121</v>
      </c>
      <c r="F86" s="8"/>
      <c r="G86" s="9"/>
      <c r="H86" s="10"/>
      <c r="I86" s="33"/>
      <c r="J86" s="33">
        <v>132280.5</v>
      </c>
      <c r="K86" s="29"/>
    </row>
    <row r="87" spans="1:11" s="7" customFormat="1" ht="30.6" x14ac:dyDescent="0.25">
      <c r="A87" s="15">
        <v>3.17</v>
      </c>
      <c r="B87" s="12" t="s">
        <v>156</v>
      </c>
      <c r="C87" s="13" t="s">
        <v>157</v>
      </c>
      <c r="D87" s="12" t="s">
        <v>10</v>
      </c>
      <c r="E87" s="14">
        <v>47</v>
      </c>
      <c r="F87" s="8"/>
      <c r="G87" s="9"/>
      <c r="H87" s="10"/>
      <c r="I87" s="33"/>
      <c r="J87" s="33">
        <v>73559.850000000006</v>
      </c>
      <c r="K87" s="29"/>
    </row>
    <row r="88" spans="1:11" s="7" customFormat="1" ht="20.399999999999999" x14ac:dyDescent="0.25">
      <c r="A88" s="15">
        <v>3.18</v>
      </c>
      <c r="B88" s="12" t="s">
        <v>158</v>
      </c>
      <c r="C88" s="13" t="s">
        <v>159</v>
      </c>
      <c r="D88" s="12" t="s">
        <v>10</v>
      </c>
      <c r="E88" s="14">
        <v>1</v>
      </c>
      <c r="F88" s="8"/>
      <c r="G88" s="9"/>
      <c r="H88" s="10"/>
      <c r="I88" s="33"/>
      <c r="J88" s="33">
        <v>10747.03</v>
      </c>
      <c r="K88" s="29"/>
    </row>
    <row r="89" spans="1:11" s="7" customFormat="1" ht="13.8" x14ac:dyDescent="0.25">
      <c r="A89" s="15">
        <v>3.19</v>
      </c>
      <c r="B89" s="12" t="s">
        <v>160</v>
      </c>
      <c r="C89" s="13" t="s">
        <v>161</v>
      </c>
      <c r="D89" s="12" t="s">
        <v>10</v>
      </c>
      <c r="E89" s="14">
        <v>25</v>
      </c>
      <c r="F89" s="8"/>
      <c r="G89" s="9"/>
      <c r="H89" s="10"/>
      <c r="I89" s="33"/>
      <c r="J89" s="33">
        <v>1529.47</v>
      </c>
      <c r="K89" s="29"/>
    </row>
    <row r="90" spans="1:11" s="7" customFormat="1" ht="20.399999999999999" x14ac:dyDescent="0.25">
      <c r="A90" s="15">
        <v>3.2</v>
      </c>
      <c r="B90" s="12" t="s">
        <v>162</v>
      </c>
      <c r="C90" s="13" t="s">
        <v>163</v>
      </c>
      <c r="D90" s="12" t="s">
        <v>10</v>
      </c>
      <c r="E90" s="14">
        <v>4</v>
      </c>
      <c r="F90" s="8"/>
      <c r="G90" s="9"/>
      <c r="H90" s="10"/>
      <c r="I90" s="33"/>
      <c r="J90" s="33">
        <v>5441.93</v>
      </c>
      <c r="K90" s="29"/>
    </row>
    <row r="91" spans="1:11" s="7" customFormat="1" ht="20.399999999999999" x14ac:dyDescent="0.25">
      <c r="A91" s="15">
        <v>3.21</v>
      </c>
      <c r="B91" s="12" t="s">
        <v>164</v>
      </c>
      <c r="C91" s="13" t="s">
        <v>165</v>
      </c>
      <c r="D91" s="12" t="s">
        <v>10</v>
      </c>
      <c r="E91" s="14">
        <v>1</v>
      </c>
      <c r="F91" s="8"/>
      <c r="G91" s="9"/>
      <c r="H91" s="10"/>
      <c r="I91" s="33"/>
      <c r="J91" s="33">
        <v>1094.49</v>
      </c>
      <c r="K91" s="29"/>
    </row>
    <row r="92" spans="1:11" s="7" customFormat="1" ht="30.6" x14ac:dyDescent="0.25">
      <c r="A92" s="15">
        <v>3.22</v>
      </c>
      <c r="B92" s="12" t="s">
        <v>166</v>
      </c>
      <c r="C92" s="13" t="s">
        <v>167</v>
      </c>
      <c r="D92" s="12" t="s">
        <v>10</v>
      </c>
      <c r="E92" s="14">
        <v>1</v>
      </c>
      <c r="F92" s="8"/>
      <c r="G92" s="9"/>
      <c r="H92" s="10"/>
      <c r="I92" s="33"/>
      <c r="J92" s="33">
        <v>6356.74</v>
      </c>
      <c r="K92" s="29"/>
    </row>
    <row r="93" spans="1:11" s="7" customFormat="1" ht="13.8" x14ac:dyDescent="0.25">
      <c r="A93" s="15">
        <v>3.23</v>
      </c>
      <c r="B93" s="12" t="s">
        <v>168</v>
      </c>
      <c r="C93" s="13" t="s">
        <v>169</v>
      </c>
      <c r="D93" s="12" t="s">
        <v>10</v>
      </c>
      <c r="E93" s="14">
        <v>1</v>
      </c>
      <c r="F93" s="8"/>
      <c r="G93" s="9"/>
      <c r="H93" s="10"/>
      <c r="I93" s="33"/>
      <c r="J93" s="33">
        <v>48249.93</v>
      </c>
      <c r="K93" s="29"/>
    </row>
    <row r="94" spans="1:11" s="7" customFormat="1" ht="13.8" x14ac:dyDescent="0.25">
      <c r="A94" s="15">
        <v>3.24</v>
      </c>
      <c r="B94" s="12" t="s">
        <v>170</v>
      </c>
      <c r="C94" s="13" t="s">
        <v>171</v>
      </c>
      <c r="D94" s="12" t="s">
        <v>10</v>
      </c>
      <c r="E94" s="14">
        <v>1</v>
      </c>
      <c r="F94" s="8"/>
      <c r="G94" s="9"/>
      <c r="H94" s="10"/>
      <c r="I94" s="33"/>
      <c r="J94" s="33">
        <v>2126.12</v>
      </c>
      <c r="K94" s="29"/>
    </row>
    <row r="95" spans="1:11" s="7" customFormat="1" ht="30.6" x14ac:dyDescent="0.25">
      <c r="A95" s="15">
        <v>3.25</v>
      </c>
      <c r="B95" s="12" t="s">
        <v>172</v>
      </c>
      <c r="C95" s="13" t="s">
        <v>173</v>
      </c>
      <c r="D95" s="12" t="s">
        <v>10</v>
      </c>
      <c r="E95" s="14">
        <v>1</v>
      </c>
      <c r="F95" s="8"/>
      <c r="G95" s="9"/>
      <c r="H95" s="10"/>
      <c r="I95" s="33"/>
      <c r="J95" s="33">
        <v>54288.73</v>
      </c>
      <c r="K95" s="29"/>
    </row>
    <row r="96" spans="1:11" s="7" customFormat="1" ht="30.6" x14ac:dyDescent="0.25">
      <c r="A96" s="42">
        <v>3.26</v>
      </c>
      <c r="B96" s="43" t="s">
        <v>174</v>
      </c>
      <c r="C96" s="44" t="s">
        <v>175</v>
      </c>
      <c r="D96" s="43" t="s">
        <v>10</v>
      </c>
      <c r="E96" s="45">
        <v>1</v>
      </c>
      <c r="F96" s="8"/>
      <c r="G96" s="9"/>
      <c r="H96" s="10"/>
      <c r="I96" s="46"/>
      <c r="J96" s="46">
        <v>8251.15</v>
      </c>
      <c r="K96" s="47"/>
    </row>
    <row r="97" spans="1:11" ht="13.5" customHeight="1" x14ac:dyDescent="0.25">
      <c r="A97" s="28"/>
      <c r="B97" s="49" t="s">
        <v>187</v>
      </c>
      <c r="C97" s="28"/>
      <c r="D97" s="28"/>
      <c r="E97" s="28"/>
      <c r="F97" s="48"/>
      <c r="G97" s="48"/>
      <c r="H97" s="48"/>
      <c r="I97" s="28"/>
      <c r="J97" s="50">
        <f>SUM(J71:J96)</f>
        <v>890866.37000000011</v>
      </c>
      <c r="K97" s="28"/>
    </row>
    <row r="98" spans="1:11" ht="13.5" customHeight="1" x14ac:dyDescent="0.25">
      <c r="A98" s="28"/>
      <c r="B98" s="52" t="s">
        <v>190</v>
      </c>
      <c r="C98" s="28"/>
      <c r="D98" s="28"/>
      <c r="E98" s="28"/>
      <c r="F98" s="48"/>
      <c r="G98" s="48"/>
      <c r="H98" s="48"/>
      <c r="I98" s="28"/>
      <c r="J98" s="51">
        <f>J97+J69+J20</f>
        <v>2638285.38</v>
      </c>
      <c r="K98" s="28"/>
    </row>
    <row r="99" spans="1:11" ht="13.5" customHeight="1" x14ac:dyDescent="0.25">
      <c r="A99" s="28"/>
      <c r="B99" s="52" t="s">
        <v>191</v>
      </c>
      <c r="C99" s="28"/>
      <c r="D99" s="28"/>
      <c r="E99" s="28"/>
      <c r="F99" s="48"/>
      <c r="G99" s="48"/>
      <c r="H99" s="48"/>
      <c r="I99" s="28"/>
      <c r="J99" s="51">
        <f>J98*0.2</f>
        <v>527657.076</v>
      </c>
      <c r="K99" s="28"/>
    </row>
    <row r="100" spans="1:11" ht="13.5" customHeight="1" x14ac:dyDescent="0.25">
      <c r="A100" s="28"/>
      <c r="B100" s="52" t="s">
        <v>192</v>
      </c>
      <c r="C100" s="28"/>
      <c r="D100" s="28"/>
      <c r="E100" s="28"/>
      <c r="F100" s="48"/>
      <c r="G100" s="48"/>
      <c r="H100" s="48"/>
      <c r="I100" s="28"/>
      <c r="J100" s="51">
        <f>J98+J99</f>
        <v>3165942.4559999998</v>
      </c>
      <c r="K100" s="28"/>
    </row>
  </sheetData>
  <mergeCells count="15">
    <mergeCell ref="I9:J9"/>
    <mergeCell ref="K9:K10"/>
    <mergeCell ref="B45:E45"/>
    <mergeCell ref="A70:E70"/>
    <mergeCell ref="A6:E6"/>
    <mergeCell ref="A7:E7"/>
    <mergeCell ref="A12:E12"/>
    <mergeCell ref="A21:E21"/>
    <mergeCell ref="A9:A10"/>
    <mergeCell ref="B9:B10"/>
    <mergeCell ref="C9:C10"/>
    <mergeCell ref="D9:D10"/>
    <mergeCell ref="E9:E10"/>
    <mergeCell ref="A4:L4"/>
    <mergeCell ref="A20:B20"/>
  </mergeCells>
  <pageMargins left="0.69999998807907104" right="0.69999998807907104" top="0.75" bottom="0.75" header="0.30000001192092901" footer="0.30000001192092901"/>
  <pageSetup paperSize="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контракта1 - Ведомость об</vt:lpstr>
      <vt:lpstr>'Смета контракта1 - Ведомость об'!Заголовки_для_печати</vt:lpstr>
      <vt:lpstr>'Смета контракта1 - Ведомость об'!Область_печати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sasha</cp:lastModifiedBy>
  <cp:lastPrinted>2022-03-30T07:34:51Z</cp:lastPrinted>
  <dcterms:created xsi:type="dcterms:W3CDTF">2020-09-30T08:50:27Z</dcterms:created>
  <dcterms:modified xsi:type="dcterms:W3CDTF">2023-10-20T07:45:51Z</dcterms:modified>
</cp:coreProperties>
</file>