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600" windowWidth="19815" windowHeight="736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AC26" i="1" l="1"/>
  <c r="AB26" i="1"/>
  <c r="AA26" i="1"/>
  <c r="AL26" i="1" s="1"/>
  <c r="AC25" i="1"/>
  <c r="AB25" i="1"/>
  <c r="AA25" i="1"/>
  <c r="AL25" i="1" s="1"/>
  <c r="AC24" i="1"/>
  <c r="AB24" i="1"/>
  <c r="AA24" i="1"/>
  <c r="AL24" i="1" s="1"/>
  <c r="AC23" i="1"/>
  <c r="AB23" i="1"/>
  <c r="AA23" i="1"/>
  <c r="AL23" i="1" s="1"/>
  <c r="AC22" i="1"/>
  <c r="AB22" i="1"/>
  <c r="AA22" i="1"/>
  <c r="AL22" i="1" s="1"/>
  <c r="AC21" i="1"/>
  <c r="AB21" i="1"/>
  <c r="AA21" i="1"/>
  <c r="AL21" i="1" s="1"/>
  <c r="AC20" i="1"/>
  <c r="AB20" i="1"/>
  <c r="AA20" i="1"/>
  <c r="AL20" i="1" s="1"/>
  <c r="AC19" i="1"/>
  <c r="AB19" i="1"/>
  <c r="AA19" i="1"/>
  <c r="AL19" i="1" s="1"/>
  <c r="AC18" i="1"/>
  <c r="AB18" i="1"/>
  <c r="AA18" i="1"/>
  <c r="AL18" i="1" s="1"/>
  <c r="AC17" i="1"/>
  <c r="AB17" i="1"/>
  <c r="AA17" i="1"/>
  <c r="AL17" i="1" s="1"/>
  <c r="AE17" i="1" l="1"/>
  <c r="AE21" i="1"/>
  <c r="AE23" i="1"/>
  <c r="AE19" i="1"/>
  <c r="AE18" i="1"/>
  <c r="AE20" i="1"/>
  <c r="AE22" i="1"/>
  <c r="AE24" i="1"/>
  <c r="AE26" i="1"/>
  <c r="AL27" i="1"/>
  <c r="AG18" i="1"/>
  <c r="AG19" i="1"/>
  <c r="AG20" i="1"/>
  <c r="AG21" i="1"/>
  <c r="AG22" i="1"/>
  <c r="AG23" i="1"/>
  <c r="AG24" i="1"/>
  <c r="AG25" i="1"/>
  <c r="AG26" i="1"/>
  <c r="AG17" i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E25" i="1"/>
  <c r="AJ25" i="1"/>
  <c r="AK25" i="1" s="1"/>
  <c r="AJ26" i="1"/>
  <c r="AK26" i="1" s="1"/>
  <c r="AG27" i="1" l="1"/>
  <c r="AK27" i="1"/>
</calcChain>
</file>

<file path=xl/sharedStrings.xml><?xml version="1.0" encoding="utf-8"?>
<sst xmlns="http://schemas.openxmlformats.org/spreadsheetml/2006/main" count="55" uniqueCount="45">
  <si>
    <t>Сформировано в системе СТАР - универсальном сервисе для работы с закупками РФ</t>
  </si>
  <si>
    <t>перейти в СТАР (https://star-pro.ru/)</t>
  </si>
  <si>
    <t>ПРОТОКОЛ
ПО ФОРМИРОВАНИЮ НАЧАЛЬНОЙ (МАКСИМАЛЬНОЙ)
ЦЕНЫ КОНТРАКТА</t>
  </si>
  <si>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</si>
  <si>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предмет контракта</t>
  </si>
  <si>
    <t>№ п/п</t>
  </si>
  <si>
    <t>Наименование товара</t>
  </si>
  <si>
    <t>Кол-во</t>
  </si>
  <si>
    <t>Ед. изм.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</si>
  <si>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</si>
  <si>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</si>
  <si>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</si>
  <si>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</si>
  <si>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</si>
  <si>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</si>
  <si>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</si>
  <si>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</si>
  <si>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</si>
  <si>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</si>
  <si>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</si>
  <si>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Н(М)ЦК, ЦКЕП контракта с учетом округления цены за ед. изм. (руб.)</t>
  </si>
  <si>
    <t>Н(М)ЦК, ЦКЕП контракта с учетом лимита финансир. (руб.)</t>
  </si>
  <si>
    <t>Цена за ед. с НДС, руб. / ссылка на контракт 44-ФЗ</t>
  </si>
  <si>
    <t>картофель</t>
  </si>
  <si>
    <t>КГ</t>
  </si>
  <si>
    <t>капуста белокочанная</t>
  </si>
  <si>
    <t>лук</t>
  </si>
  <si>
    <t>морковь</t>
  </si>
  <si>
    <t>свекла</t>
  </si>
  <si>
    <t>зелень свежая</t>
  </si>
  <si>
    <t>огурцы свежие</t>
  </si>
  <si>
    <t>помидоры</t>
  </si>
  <si>
    <t>чеснок</t>
  </si>
  <si>
    <t>капуста квашеная</t>
  </si>
  <si>
    <t>ВСЕГО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</si>
  <si>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</si>
  <si>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</si>
  <si>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</si>
  <si>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</si>
  <si>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Дата подготовки обоснования НМЦК:</t>
  </si>
  <si>
    <t>"</t>
  </si>
  <si>
    <t>г.</t>
  </si>
  <si>
    <t>Ф.И.О Исполнителя:</t>
  </si>
  <si>
    <t xml:space="preserve">Номер контактного телефона: </t>
  </si>
  <si>
    <t>STAR-PRO NMC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</si>
</sst>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</font>
    <font>
      <b/>
      <u/>
      <sz val="12"/>
      <color rgb="FFFFFFFF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sz val="9"/>
      <color rgb="FFFFFFFF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36609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3" xfId="0" applyNumberFormat="1" applyFont="1" applyBorder="1" applyAlignment="1">
      <alignment horizontal="left" vertical="top" readingOrder="1"/>
    </xf>
    <xf numFmtId="0" fontId="3" fillId="0" borderId="4" xfId="0" applyNumberFormat="1" applyFont="1" applyBorder="1" applyAlignment="1">
      <alignment horizontal="left" vertical="top" readingOrder="1"/>
    </xf>
    <xf numFmtId="0" fontId="3" fillId="0" borderId="5" xfId="0" applyNumberFormat="1" applyFont="1" applyBorder="1" applyAlignment="1">
      <alignment horizontal="left" vertical="top" readingOrder="1"/>
    </xf>
    <xf numFmtId="4" fontId="4" fillId="0" borderId="0" xfId="0" applyNumberFormat="1" applyFont="1" applyAlignment="1">
      <alignment horizontal="center" vertical="center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wrapText="1" readingOrder="1"/>
    </xf>
    <xf numFmtId="4" fontId="3" fillId="0" borderId="7" xfId="0" applyNumberFormat="1" applyFont="1" applyBorder="1" applyAlignment="1">
      <alignment horizontal="center" vertical="center" readingOrder="1"/>
    </xf>
    <xf numFmtId="4" fontId="3" fillId="0" borderId="7" xfId="0" applyNumberFormat="1" applyFont="1" applyBorder="1" applyAlignment="1">
      <alignment horizontal="center" vertical="center" readingOrder="1"/>
    </xf>
    <xf numFmtId="0" fontId="3" fillId="0" borderId="0" xfId="0" applyNumberFormat="1" applyFont="1" applyAlignment="1">
      <alignment horizontal="left" wrapText="1" readingOrder="1"/>
    </xf>
    <xf numFmtId="0" fontId="5" fillId="0" borderId="0" xfId="0" applyNumberFormat="1" applyFont="1" applyAlignment="1">
      <alignment horizontal="left" wrapText="1" readingOrder="1"/>
    </xf>
    <xf numFmtId="0" fontId="4" fillId="0" borderId="0" xfId="0" applyNumberFormat="1" applyFont="1" applyAlignment="1">
      <alignment horizontal="left" vertical="center" wrapText="1" readingOrder="1"/>
    </xf>
    <xf numFmtId="4" fontId="4" fillId="0" borderId="0" xfId="0" applyNumberFormat="1" applyFont="1" applyAlignment="1">
      <alignment horizontal="center" vertical="center" readingOrder="1"/>
    </xf>
    <xf numFmtId="0" fontId="3" fillId="0" borderId="0" xfId="0" applyNumberFormat="1" applyFont="1" applyAlignment="1">
      <alignment horizontal="left" vertical="top" wrapText="1" readingOrder="1"/>
    </xf>
    <xf numFmtId="49" fontId="4" fillId="0" borderId="0" xfId="0" applyNumberFormat="1" applyFont="1" applyAlignment="1">
      <alignment horizontal="left" vertical="top" readingOrder="1"/>
    </xf>
    <xf numFmtId="0" fontId="4" fillId="0" borderId="0" xfId="0" applyNumberFormat="1" applyFont="1" applyAlignment="1">
      <alignment horizontal="left" vertical="top" wrapText="1" readingOrder="1"/>
    </xf>
    <xf numFmtId="0" fontId="3" fillId="0" borderId="0" xfId="0" applyNumberFormat="1" applyFont="1" applyAlignment="1">
      <alignment horizontal="center" vertical="top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0" fontId="3" fillId="0" borderId="4" xfId="0" applyNumberFormat="1" applyFont="1" applyBorder="1" applyAlignment="1">
      <alignment horizontal="left" vertical="top" readingOrder="1"/>
    </xf>
    <xf numFmtId="0" fontId="3" fillId="0" borderId="5" xfId="0" applyNumberFormat="1" applyFont="1" applyBorder="1" applyAlignment="1">
      <alignment horizontal="left" vertical="top" readingOrder="1"/>
    </xf>
    <xf numFmtId="0" fontId="3" fillId="0" borderId="3" xfId="0" applyNumberFormat="1" applyFont="1" applyBorder="1" applyAlignment="1">
      <alignment horizontal="left" vertical="top" readingOrder="1"/>
    </xf>
    <xf numFmtId="0" fontId="3" fillId="0" borderId="6" xfId="0" applyNumberFormat="1" applyFont="1" applyBorder="1" applyAlignment="1">
      <alignment horizontal="left" vertical="top" readingOrder="1"/>
    </xf>
    <xf numFmtId="0" fontId="1" fillId="2" borderId="0" xfId="0" applyNumberFormat="1" applyFont="1" applyFill="1" applyAlignment="1">
      <alignment horizontal="center" vertical="top" wrapText="1" readingOrder="1"/>
    </xf>
    <xf numFmtId="49" fontId="2" fillId="2" borderId="0" xfId="0" applyNumberFormat="1" applyFont="1" applyFill="1" applyAlignment="1">
      <alignment horizontal="center" vertical="top" wrapText="1" readingOrder="1"/>
    </xf>
    <xf numFmtId="0" fontId="3" fillId="2" borderId="0" xfId="0" applyNumberFormat="1" applyFont="1" applyFill="1" applyAlignment="1">
      <alignment horizontal="left" vertical="top" readingOrder="1"/>
    </xf>
    <xf numFmtId="0" fontId="4" fillId="0" borderId="0" xfId="0" applyNumberFormat="1" applyFont="1" applyAlignment="1">
      <alignment horizontal="center" vertical="top" wrapText="1" readingOrder="1"/>
    </xf>
    <xf numFmtId="0" fontId="3" fillId="0" borderId="0" xfId="0" applyNumberFormat="1" applyFont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29</xdr:col>
      <xdr:colOff>809625</xdr:colOff>
      <xdr:row>6</xdr:row>
      <xdr:rowOff>9525</xdr:rowOff>
    </xdr:to>
    <xdr:cxnSp macro="">
      <xdr:nvCxnSpPr>
        <xdr:cNvPr id="5" name="Straight Connector 4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 editAs="oneCell">
    <xdr:from>
      <xdr:col>29</xdr:col>
      <xdr:colOff>0</xdr:colOff>
      <xdr:row>11</xdr:row>
      <xdr:rowOff>0</xdr:rowOff>
    </xdr:from>
    <xdr:to>
      <xdr:col>30</xdr:col>
      <xdr:colOff>0</xdr:colOff>
      <xdr:row>16</xdr:row>
      <xdr:rowOff>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35</xdr:col>
      <xdr:colOff>0</xdr:colOff>
      <xdr:row>15</xdr:row>
      <xdr:rowOff>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13</xdr:row>
      <xdr:rowOff>0</xdr:rowOff>
    </xdr:from>
    <xdr:to>
      <xdr:col>32</xdr:col>
      <xdr:colOff>0</xdr:colOff>
      <xdr:row>14</xdr:row>
      <xdr:rowOff>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9525</xdr:rowOff>
    </xdr:from>
    <xdr:to>
      <xdr:col>27</xdr:col>
      <xdr:colOff>933450</xdr:colOff>
      <xdr:row>32</xdr:row>
      <xdr:rowOff>9525</xdr:rowOff>
    </xdr:to>
    <xdr:cxnSp macro="">
      <xdr:nvCxnSpPr>
        <xdr:cNvPr id="6" name="Straight Connector 5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35</xdr:row>
      <xdr:rowOff>9525</xdr:rowOff>
    </xdr:from>
    <xdr:to>
      <xdr:col>27</xdr:col>
      <xdr:colOff>933450</xdr:colOff>
      <xdr:row>35</xdr:row>
      <xdr:rowOff>9525</xdr:rowOff>
    </xdr:to>
    <xdr:cxnSp macro="">
      <xdr:nvCxnSpPr>
        <xdr:cNvPr id="7" name="Straight Connector 6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39</xdr:row>
      <xdr:rowOff>9525</xdr:rowOff>
    </xdr:from>
    <xdr:to>
      <xdr:col>11</xdr:col>
      <xdr:colOff>38100</xdr:colOff>
      <xdr:row>39</xdr:row>
      <xdr:rowOff>9525</xdr:rowOff>
    </xdr:to>
    <xdr:cxnSp macro="">
      <xdr:nvCxnSpPr>
        <xdr:cNvPr id="8" name="Straight Connector 7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15</xdr:col>
      <xdr:colOff>0</xdr:colOff>
      <xdr:row>39</xdr:row>
      <xdr:rowOff>9525</xdr:rowOff>
    </xdr:from>
    <xdr:to>
      <xdr:col>19</xdr:col>
      <xdr:colOff>352425</xdr:colOff>
      <xdr:row>39</xdr:row>
      <xdr:rowOff>9525</xdr:rowOff>
    </xdr:to>
    <xdr:cxnSp macro="">
      <xdr:nvCxnSpPr>
        <xdr:cNvPr id="9" name="Straight Connector 8"/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tar-pr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44"/>
  <sheetViews>
    <sheetView tabSelected="1" workbookViewId="0">
      <selection activeCell="O25" sqref="O25:Q25"/>
    </sheetView>
  </sheetViews>
  <sheetFormatPr defaultRowHeight="15" x14ac:dyDescent="0.25"/>
  <cols>
    <col min="1" max="1" width="3.85546875" customWidth="1"/>
    <col min="2" max="2" width="0.28515625" customWidth="1"/>
    <col min="3" max="3" width="19.42578125" customWidth="1"/>
    <col min="4" max="4" width="6.71093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1" customWidth="1"/>
    <col min="15" max="15" width="0.710937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5.28515625" customWidth="1"/>
    <col min="21" max="21" width="0.85546875" customWidth="1"/>
    <col min="22" max="22" width="0.7109375" customWidth="1"/>
    <col min="23" max="23" width="6.85546875" customWidth="1"/>
    <col min="24" max="24" width="2.7109375" customWidth="1"/>
    <col min="25" max="25" width="0.7109375" customWidth="1"/>
    <col min="26" max="26" width="9.5703125" customWidth="1"/>
    <col min="27" max="27" width="9.28515625" customWidth="1"/>
    <col min="28" max="28" width="14" customWidth="1"/>
    <col min="29" max="29" width="0.140625" customWidth="1"/>
    <col min="30" max="30" width="12.140625" customWidth="1"/>
    <col min="31" max="31" width="0.140625" customWidth="1"/>
    <col min="32" max="32" width="9.85546875" customWidth="1"/>
    <col min="33" max="33" width="0.140625" customWidth="1"/>
    <col min="34" max="34" width="18.140625" customWidth="1"/>
    <col min="35" max="35" width="0.28515625" customWidth="1"/>
    <col min="36" max="36" width="8.85546875" customWidth="1"/>
    <col min="37" max="37" width="10.42578125" customWidth="1"/>
    <col min="38" max="38" width="10.5703125" customWidth="1"/>
  </cols>
  <sheetData>
    <row r="1" spans="1:38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16.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ht="0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</row>
    <row r="4" spans="1:38" ht="39" customHeight="1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pans="1:38" ht="48.75" customHeight="1" x14ac:dyDescent="0.2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18" customHeight="1" x14ac:dyDescent="0.25"/>
    <row r="7" spans="1:38" ht="1.5" customHeight="1" x14ac:dyDescent="0.25"/>
    <row r="8" spans="1:38" ht="16.5" customHeight="1" x14ac:dyDescent="0.25">
      <c r="P8" s="16" t="s">
        <v>4</v>
      </c>
      <c r="Q8" s="16"/>
      <c r="R8" s="16"/>
      <c r="S8" s="16"/>
      <c r="T8" s="16"/>
      <c r="U8" s="16"/>
      <c r="V8" s="16"/>
    </row>
    <row r="9" spans="1:38" ht="6" customHeight="1" x14ac:dyDescent="0.25"/>
    <row r="10" spans="1:38" ht="51" customHeight="1" x14ac:dyDescent="0.25">
      <c r="A10" s="17" t="s">
        <v>5</v>
      </c>
      <c r="B10" s="17"/>
      <c r="C10" s="17" t="s">
        <v>6</v>
      </c>
      <c r="D10" s="17" t="s">
        <v>7</v>
      </c>
      <c r="E10" s="17" t="s">
        <v>8</v>
      </c>
      <c r="F10" s="17"/>
      <c r="G10" s="17"/>
      <c r="H10" s="17" t="s">
        <v>9</v>
      </c>
      <c r="I10" s="17"/>
      <c r="J10" s="17"/>
      <c r="K10" s="17"/>
      <c r="L10" s="17"/>
      <c r="M10" s="17"/>
      <c r="N10" s="17"/>
      <c r="O10" s="17" t="s">
        <v>10</v>
      </c>
      <c r="P10" s="17"/>
      <c r="Q10" s="17"/>
      <c r="R10" s="17" t="s">
        <v>11</v>
      </c>
      <c r="S10" s="17"/>
      <c r="T10" s="17"/>
      <c r="U10" s="17"/>
      <c r="V10" s="17" t="s">
        <v>12</v>
      </c>
      <c r="W10" s="17"/>
      <c r="X10" s="17"/>
      <c r="Y10" s="17" t="s">
        <v>13</v>
      </c>
      <c r="Z10" s="17"/>
      <c r="AA10" s="17" t="s">
        <v>14</v>
      </c>
      <c r="AB10" s="17" t="s">
        <v>15</v>
      </c>
      <c r="AC10" s="28" t="s">
        <v>16</v>
      </c>
      <c r="AD10" s="28"/>
      <c r="AE10" s="28" t="s">
        <v>17</v>
      </c>
      <c r="AF10" s="28"/>
      <c r="AG10" s="28" t="s">
        <v>18</v>
      </c>
      <c r="AH10" s="28"/>
      <c r="AI10" s="28"/>
      <c r="AJ10" s="17" t="s">
        <v>19</v>
      </c>
      <c r="AK10" s="17" t="s">
        <v>20</v>
      </c>
      <c r="AL10" s="17" t="s">
        <v>21</v>
      </c>
    </row>
    <row r="11" spans="1:38" ht="0.75" customHeight="1" x14ac:dyDescent="0.25">
      <c r="A11" s="17"/>
      <c r="B11" s="17"/>
      <c r="C11" s="17"/>
      <c r="D11" s="17"/>
      <c r="E11" s="17"/>
      <c r="F11" s="17"/>
      <c r="G11" s="17"/>
      <c r="H11" s="17" t="s">
        <v>22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"/>
      <c r="AD11" s="2"/>
      <c r="AE11" s="28"/>
      <c r="AF11" s="28"/>
      <c r="AG11" s="1"/>
      <c r="AH11" s="19"/>
      <c r="AI11" s="19"/>
      <c r="AJ11" s="17"/>
      <c r="AK11" s="17"/>
      <c r="AL11" s="17"/>
    </row>
    <row r="12" spans="1:38" ht="6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0"/>
      <c r="AE12" s="28"/>
      <c r="AF12" s="28"/>
      <c r="AG12" s="21"/>
      <c r="AJ12" s="17"/>
      <c r="AK12" s="17"/>
      <c r="AL12" s="17"/>
    </row>
    <row r="13" spans="1:38" ht="0.7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0"/>
      <c r="AE13" s="1"/>
      <c r="AF13" s="2"/>
      <c r="AG13" s="21"/>
      <c r="AJ13" s="17"/>
      <c r="AK13" s="17"/>
      <c r="AL13" s="17"/>
    </row>
    <row r="14" spans="1:38" ht="21.7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0"/>
      <c r="AE14" s="1"/>
      <c r="AG14" s="21"/>
      <c r="AJ14" s="17"/>
      <c r="AK14" s="17"/>
      <c r="AL14" s="17"/>
    </row>
    <row r="15" spans="1:38" ht="16.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0"/>
      <c r="AE15" s="20"/>
      <c r="AF15" s="22"/>
      <c r="AG15" s="21"/>
      <c r="AJ15" s="17"/>
      <c r="AK15" s="17"/>
      <c r="AL15" s="17"/>
    </row>
    <row r="16" spans="1:38" ht="0.7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0"/>
      <c r="AE16" s="20"/>
      <c r="AF16" s="22"/>
      <c r="AG16" s="3"/>
      <c r="AH16" s="22"/>
      <c r="AI16" s="22"/>
      <c r="AJ16" s="17"/>
      <c r="AK16" s="17"/>
      <c r="AL16" s="17"/>
    </row>
    <row r="17" spans="1:38" ht="21" customHeight="1" x14ac:dyDescent="0.25">
      <c r="A17" s="17">
        <v>1</v>
      </c>
      <c r="B17" s="17"/>
      <c r="C17" s="5" t="s">
        <v>23</v>
      </c>
      <c r="D17" s="6">
        <v>1500</v>
      </c>
      <c r="E17" s="18" t="s">
        <v>24</v>
      </c>
      <c r="F17" s="18"/>
      <c r="G17" s="18"/>
      <c r="H17" s="8">
        <v>59.99</v>
      </c>
      <c r="I17" s="8"/>
      <c r="J17" s="8"/>
      <c r="K17" s="8"/>
      <c r="L17" s="8"/>
      <c r="M17" s="8"/>
      <c r="N17" s="8"/>
      <c r="O17" s="8">
        <v>49.99</v>
      </c>
      <c r="P17" s="8"/>
      <c r="Q17" s="8"/>
      <c r="R17" s="8">
        <v>35</v>
      </c>
      <c r="S17" s="8"/>
      <c r="T17" s="8"/>
      <c r="U17" s="8"/>
      <c r="V17" s="8">
        <v>50</v>
      </c>
      <c r="W17" s="8"/>
      <c r="X17" s="8"/>
      <c r="Y17" s="8"/>
      <c r="Z17" s="8"/>
      <c r="AA17" s="7">
        <f t="shared" ref="AA17:AA26" si="0">ROUNDDOWN(AVERAGE(H17,O17,R17,V17,Y17),2)</f>
        <v>48.74</v>
      </c>
      <c r="AB17" s="7">
        <f t="shared" ref="AB17:AB26" si="1">ROUNDDOWN(AVERAGE(H17,O17,R17,V17,Y17),2)</f>
        <v>48.74</v>
      </c>
      <c r="AC17" s="8">
        <f t="shared" ref="AC17:AC26" si="2">STDEV(H17,O17,R17,V17,Y17)</f>
        <v>10.303722628254302</v>
      </c>
      <c r="AD17" s="8"/>
      <c r="AE17" s="8">
        <f t="shared" ref="AE17:AE26" si="3">AC17/AA17*100</f>
        <v>21.140177735441736</v>
      </c>
      <c r="AF17" s="8"/>
      <c r="AG17" s="8">
        <f t="shared" ref="AG17:AG26" si="4">AA17*D17</f>
        <v>73110</v>
      </c>
      <c r="AH17" s="8"/>
      <c r="AI17" s="8"/>
      <c r="AJ17" s="7">
        <f t="shared" ref="AJ17:AJ26" si="5">ROUNDDOWN(AA17,2)</f>
        <v>48.74</v>
      </c>
      <c r="AK17" s="7">
        <f t="shared" ref="AK17:AK26" si="6">AJ17*D17*100/100</f>
        <v>73110</v>
      </c>
      <c r="AL17" s="6">
        <f t="shared" ref="AL17:AL26" si="7">AA17*D17*100/100</f>
        <v>73110</v>
      </c>
    </row>
    <row r="18" spans="1:38" ht="21" customHeight="1" x14ac:dyDescent="0.25">
      <c r="A18" s="17">
        <v>2</v>
      </c>
      <c r="B18" s="17"/>
      <c r="C18" s="5" t="s">
        <v>25</v>
      </c>
      <c r="D18" s="6">
        <v>1250</v>
      </c>
      <c r="E18" s="18" t="s">
        <v>24</v>
      </c>
      <c r="F18" s="18"/>
      <c r="G18" s="18"/>
      <c r="H18" s="8">
        <v>32.99</v>
      </c>
      <c r="I18" s="8"/>
      <c r="J18" s="8"/>
      <c r="K18" s="8"/>
      <c r="L18" s="8"/>
      <c r="M18" s="8"/>
      <c r="N18" s="8"/>
      <c r="O18" s="8"/>
      <c r="P18" s="8"/>
      <c r="Q18" s="8"/>
      <c r="R18" s="8">
        <v>32</v>
      </c>
      <c r="S18" s="8"/>
      <c r="T18" s="8"/>
      <c r="U18" s="8"/>
      <c r="V18" s="8">
        <v>33</v>
      </c>
      <c r="W18" s="8"/>
      <c r="X18" s="8"/>
      <c r="Y18" s="8"/>
      <c r="Z18" s="8"/>
      <c r="AA18" s="7">
        <f t="shared" si="0"/>
        <v>32.659999999999997</v>
      </c>
      <c r="AB18" s="7">
        <f t="shared" si="1"/>
        <v>32.659999999999997</v>
      </c>
      <c r="AC18" s="8">
        <f t="shared" si="2"/>
        <v>0.57448527686384965</v>
      </c>
      <c r="AD18" s="8"/>
      <c r="AE18" s="8">
        <f t="shared" si="3"/>
        <v>1.7589873755782293</v>
      </c>
      <c r="AF18" s="8"/>
      <c r="AG18" s="8">
        <f t="shared" si="4"/>
        <v>40824.999999999993</v>
      </c>
      <c r="AH18" s="8"/>
      <c r="AI18" s="8"/>
      <c r="AJ18" s="7">
        <f t="shared" si="5"/>
        <v>32.659999999999997</v>
      </c>
      <c r="AK18" s="7">
        <f t="shared" si="6"/>
        <v>40824.999999999993</v>
      </c>
      <c r="AL18" s="6">
        <f t="shared" si="7"/>
        <v>40824.999999999993</v>
      </c>
    </row>
    <row r="19" spans="1:38" ht="21" customHeight="1" x14ac:dyDescent="0.25">
      <c r="A19" s="17">
        <v>3</v>
      </c>
      <c r="B19" s="17"/>
      <c r="C19" s="5" t="s">
        <v>26</v>
      </c>
      <c r="D19" s="6">
        <v>200</v>
      </c>
      <c r="E19" s="18" t="s">
        <v>24</v>
      </c>
      <c r="F19" s="18"/>
      <c r="G19" s="18"/>
      <c r="H19" s="8">
        <v>26.99</v>
      </c>
      <c r="I19" s="8"/>
      <c r="J19" s="8"/>
      <c r="K19" s="8"/>
      <c r="L19" s="8"/>
      <c r="M19" s="8"/>
      <c r="N19" s="8"/>
      <c r="O19" s="8">
        <v>49.99</v>
      </c>
      <c r="P19" s="8"/>
      <c r="Q19" s="8"/>
      <c r="R19" s="8">
        <v>30</v>
      </c>
      <c r="S19" s="8"/>
      <c r="T19" s="8"/>
      <c r="U19" s="8"/>
      <c r="V19" s="8">
        <v>30</v>
      </c>
      <c r="W19" s="8"/>
      <c r="X19" s="8"/>
      <c r="Y19" s="8"/>
      <c r="Z19" s="8"/>
      <c r="AA19" s="7">
        <f t="shared" si="0"/>
        <v>34.24</v>
      </c>
      <c r="AB19" s="7">
        <f t="shared" si="1"/>
        <v>34.24</v>
      </c>
      <c r="AC19" s="8">
        <f t="shared" si="2"/>
        <v>10.592137020765268</v>
      </c>
      <c r="AD19" s="8"/>
      <c r="AE19" s="8">
        <f t="shared" si="3"/>
        <v>30.934979616720991</v>
      </c>
      <c r="AF19" s="8"/>
      <c r="AG19" s="8">
        <f t="shared" si="4"/>
        <v>6848</v>
      </c>
      <c r="AH19" s="8"/>
      <c r="AI19" s="8"/>
      <c r="AJ19" s="7">
        <f t="shared" si="5"/>
        <v>34.24</v>
      </c>
      <c r="AK19" s="7">
        <f t="shared" si="6"/>
        <v>6848</v>
      </c>
      <c r="AL19" s="6">
        <f t="shared" si="7"/>
        <v>6848</v>
      </c>
    </row>
    <row r="20" spans="1:38" ht="21" customHeight="1" x14ac:dyDescent="0.25">
      <c r="A20" s="17">
        <v>4</v>
      </c>
      <c r="B20" s="17"/>
      <c r="C20" s="5" t="s">
        <v>27</v>
      </c>
      <c r="D20" s="6">
        <v>250</v>
      </c>
      <c r="E20" s="18" t="s">
        <v>24</v>
      </c>
      <c r="F20" s="18"/>
      <c r="G20" s="18"/>
      <c r="H20" s="8">
        <v>94.99</v>
      </c>
      <c r="I20" s="8"/>
      <c r="J20" s="8"/>
      <c r="K20" s="8"/>
      <c r="L20" s="8"/>
      <c r="M20" s="8"/>
      <c r="N20" s="8"/>
      <c r="O20" s="8">
        <v>50.19</v>
      </c>
      <c r="P20" s="8"/>
      <c r="Q20" s="8"/>
      <c r="R20" s="8">
        <v>50</v>
      </c>
      <c r="S20" s="8"/>
      <c r="T20" s="8"/>
      <c r="U20" s="8"/>
      <c r="V20" s="8">
        <v>65</v>
      </c>
      <c r="W20" s="8"/>
      <c r="X20" s="8"/>
      <c r="Y20" s="8"/>
      <c r="Z20" s="8"/>
      <c r="AA20" s="7">
        <f t="shared" si="0"/>
        <v>65.040000000000006</v>
      </c>
      <c r="AB20" s="7">
        <f t="shared" si="1"/>
        <v>65.040000000000006</v>
      </c>
      <c r="AC20" s="8">
        <f t="shared" si="2"/>
        <v>21.163869368966225</v>
      </c>
      <c r="AD20" s="8"/>
      <c r="AE20" s="8">
        <f t="shared" si="3"/>
        <v>32.539774552531092</v>
      </c>
      <c r="AF20" s="8"/>
      <c r="AG20" s="8">
        <f t="shared" si="4"/>
        <v>16260.000000000002</v>
      </c>
      <c r="AH20" s="8"/>
      <c r="AI20" s="8"/>
      <c r="AJ20" s="7">
        <f t="shared" si="5"/>
        <v>65.040000000000006</v>
      </c>
      <c r="AK20" s="7">
        <f t="shared" si="6"/>
        <v>16260.000000000002</v>
      </c>
      <c r="AL20" s="6">
        <f t="shared" si="7"/>
        <v>16260.000000000002</v>
      </c>
    </row>
    <row r="21" spans="1:38" ht="21" customHeight="1" x14ac:dyDescent="0.25">
      <c r="A21" s="17">
        <v>5</v>
      </c>
      <c r="B21" s="17"/>
      <c r="C21" s="5" t="s">
        <v>28</v>
      </c>
      <c r="D21" s="6">
        <v>200</v>
      </c>
      <c r="E21" s="18" t="s">
        <v>24</v>
      </c>
      <c r="F21" s="18"/>
      <c r="G21" s="18"/>
      <c r="H21" s="8">
        <v>61.99</v>
      </c>
      <c r="I21" s="8"/>
      <c r="J21" s="8"/>
      <c r="K21" s="8"/>
      <c r="L21" s="8"/>
      <c r="M21" s="8"/>
      <c r="N21" s="8"/>
      <c r="O21" s="8">
        <v>54.99</v>
      </c>
      <c r="P21" s="8"/>
      <c r="Q21" s="8"/>
      <c r="R21" s="8">
        <v>30</v>
      </c>
      <c r="S21" s="8"/>
      <c r="T21" s="8"/>
      <c r="U21" s="8"/>
      <c r="V21" s="8">
        <v>65</v>
      </c>
      <c r="W21" s="8"/>
      <c r="X21" s="8"/>
      <c r="Y21" s="8"/>
      <c r="Z21" s="8"/>
      <c r="AA21" s="7">
        <f t="shared" si="0"/>
        <v>52.99</v>
      </c>
      <c r="AB21" s="7">
        <f t="shared" si="1"/>
        <v>52.99</v>
      </c>
      <c r="AC21" s="8">
        <f t="shared" si="2"/>
        <v>15.893186171018888</v>
      </c>
      <c r="AD21" s="8"/>
      <c r="AE21" s="8">
        <f t="shared" si="3"/>
        <v>29.992802738288145</v>
      </c>
      <c r="AF21" s="8"/>
      <c r="AG21" s="8">
        <f t="shared" si="4"/>
        <v>10598</v>
      </c>
      <c r="AH21" s="8"/>
      <c r="AI21" s="8"/>
      <c r="AJ21" s="7">
        <f t="shared" si="5"/>
        <v>52.99</v>
      </c>
      <c r="AK21" s="7">
        <f t="shared" si="6"/>
        <v>10598</v>
      </c>
      <c r="AL21" s="6">
        <f t="shared" si="7"/>
        <v>10598</v>
      </c>
    </row>
    <row r="22" spans="1:38" ht="21" customHeight="1" x14ac:dyDescent="0.25">
      <c r="A22" s="17">
        <v>6</v>
      </c>
      <c r="B22" s="17"/>
      <c r="C22" s="5" t="s">
        <v>29</v>
      </c>
      <c r="D22" s="6">
        <v>8</v>
      </c>
      <c r="E22" s="18" t="s">
        <v>24</v>
      </c>
      <c r="F22" s="18"/>
      <c r="G22" s="18"/>
      <c r="H22" s="8">
        <v>449.9</v>
      </c>
      <c r="I22" s="8"/>
      <c r="J22" s="8"/>
      <c r="K22" s="8"/>
      <c r="L22" s="8"/>
      <c r="M22" s="8"/>
      <c r="N22" s="8"/>
      <c r="O22" s="8">
        <v>387.9</v>
      </c>
      <c r="P22" s="8"/>
      <c r="Q22" s="8"/>
      <c r="R22" s="8">
        <v>230</v>
      </c>
      <c r="S22" s="8"/>
      <c r="T22" s="8"/>
      <c r="U22" s="8"/>
      <c r="V22" s="8">
        <v>280</v>
      </c>
      <c r="W22" s="8"/>
      <c r="X22" s="8"/>
      <c r="Y22" s="8"/>
      <c r="Z22" s="8"/>
      <c r="AA22" s="7">
        <f t="shared" si="0"/>
        <v>336.95</v>
      </c>
      <c r="AB22" s="7">
        <f t="shared" si="1"/>
        <v>336.95</v>
      </c>
      <c r="AC22" s="8">
        <f t="shared" si="2"/>
        <v>100.0586661247623</v>
      </c>
      <c r="AD22" s="8"/>
      <c r="AE22" s="8">
        <f t="shared" si="3"/>
        <v>29.695404696471972</v>
      </c>
      <c r="AF22" s="8"/>
      <c r="AG22" s="8">
        <f t="shared" si="4"/>
        <v>2695.6</v>
      </c>
      <c r="AH22" s="8"/>
      <c r="AI22" s="8"/>
      <c r="AJ22" s="7">
        <f t="shared" si="5"/>
        <v>336.95</v>
      </c>
      <c r="AK22" s="7">
        <f t="shared" si="6"/>
        <v>2695.6</v>
      </c>
      <c r="AL22" s="6">
        <f t="shared" si="7"/>
        <v>2695.6</v>
      </c>
    </row>
    <row r="23" spans="1:38" ht="21" customHeight="1" x14ac:dyDescent="0.25">
      <c r="A23" s="17">
        <v>7</v>
      </c>
      <c r="B23" s="17"/>
      <c r="C23" s="5" t="s">
        <v>30</v>
      </c>
      <c r="D23" s="6">
        <v>130</v>
      </c>
      <c r="E23" s="18" t="s">
        <v>24</v>
      </c>
      <c r="F23" s="18"/>
      <c r="G23" s="18"/>
      <c r="H23" s="8">
        <v>105</v>
      </c>
      <c r="I23" s="8"/>
      <c r="J23" s="8"/>
      <c r="K23" s="8"/>
      <c r="L23" s="8"/>
      <c r="M23" s="8"/>
      <c r="N23" s="8"/>
      <c r="O23" s="8">
        <v>149.99</v>
      </c>
      <c r="P23" s="8"/>
      <c r="Q23" s="8"/>
      <c r="R23" s="8">
        <v>155</v>
      </c>
      <c r="S23" s="8"/>
      <c r="T23" s="8"/>
      <c r="U23" s="8"/>
      <c r="V23" s="8">
        <v>180</v>
      </c>
      <c r="W23" s="8"/>
      <c r="X23" s="8"/>
      <c r="Y23" s="8"/>
      <c r="Z23" s="8"/>
      <c r="AA23" s="7">
        <f t="shared" si="0"/>
        <v>147.49</v>
      </c>
      <c r="AB23" s="7">
        <f t="shared" si="1"/>
        <v>147.49</v>
      </c>
      <c r="AC23" s="8">
        <f t="shared" si="2"/>
        <v>31.224723510918931</v>
      </c>
      <c r="AD23" s="8"/>
      <c r="AE23" s="8">
        <f t="shared" si="3"/>
        <v>21.17073937956399</v>
      </c>
      <c r="AF23" s="8"/>
      <c r="AG23" s="8">
        <f t="shared" si="4"/>
        <v>19173.7</v>
      </c>
      <c r="AH23" s="8"/>
      <c r="AI23" s="8"/>
      <c r="AJ23" s="7">
        <f t="shared" si="5"/>
        <v>147.49</v>
      </c>
      <c r="AK23" s="7">
        <f t="shared" si="6"/>
        <v>19173.7</v>
      </c>
      <c r="AL23" s="6">
        <f t="shared" si="7"/>
        <v>19173.7</v>
      </c>
    </row>
    <row r="24" spans="1:38" ht="21" customHeight="1" x14ac:dyDescent="0.25">
      <c r="A24" s="17">
        <v>8</v>
      </c>
      <c r="B24" s="17"/>
      <c r="C24" s="5" t="s">
        <v>31</v>
      </c>
      <c r="D24" s="6">
        <v>130</v>
      </c>
      <c r="E24" s="18" t="s">
        <v>24</v>
      </c>
      <c r="F24" s="18"/>
      <c r="G24" s="18"/>
      <c r="H24" s="8">
        <v>89.99</v>
      </c>
      <c r="I24" s="8"/>
      <c r="J24" s="8"/>
      <c r="K24" s="8"/>
      <c r="L24" s="8"/>
      <c r="M24" s="8"/>
      <c r="N24" s="8"/>
      <c r="O24" s="8">
        <v>149.83000000000001</v>
      </c>
      <c r="P24" s="8"/>
      <c r="Q24" s="8"/>
      <c r="R24" s="8">
        <v>180</v>
      </c>
      <c r="S24" s="8"/>
      <c r="T24" s="8"/>
      <c r="U24" s="8"/>
      <c r="V24" s="8">
        <v>180</v>
      </c>
      <c r="W24" s="8"/>
      <c r="X24" s="8"/>
      <c r="Y24" s="8"/>
      <c r="Z24" s="8"/>
      <c r="AA24" s="7">
        <f t="shared" si="0"/>
        <v>149.94999999999999</v>
      </c>
      <c r="AB24" s="7">
        <f t="shared" si="1"/>
        <v>149.94999999999999</v>
      </c>
      <c r="AC24" s="8">
        <f t="shared" si="2"/>
        <v>42.431202748292165</v>
      </c>
      <c r="AD24" s="8"/>
      <c r="AE24" s="8">
        <f t="shared" si="3"/>
        <v>28.296900799127823</v>
      </c>
      <c r="AF24" s="8"/>
      <c r="AG24" s="8">
        <f t="shared" si="4"/>
        <v>19493.5</v>
      </c>
      <c r="AH24" s="8"/>
      <c r="AI24" s="8"/>
      <c r="AJ24" s="7">
        <f t="shared" si="5"/>
        <v>149.94999999999999</v>
      </c>
      <c r="AK24" s="7">
        <f t="shared" si="6"/>
        <v>19493.5</v>
      </c>
      <c r="AL24" s="6">
        <f t="shared" si="7"/>
        <v>19493.5</v>
      </c>
    </row>
    <row r="25" spans="1:38" ht="21" customHeight="1" x14ac:dyDescent="0.25">
      <c r="A25" s="17">
        <v>9</v>
      </c>
      <c r="B25" s="17"/>
      <c r="C25" s="5" t="s">
        <v>32</v>
      </c>
      <c r="D25" s="6">
        <v>8</v>
      </c>
      <c r="E25" s="18" t="s">
        <v>24</v>
      </c>
      <c r="F25" s="18"/>
      <c r="G25" s="18"/>
      <c r="H25" s="8">
        <v>209.99</v>
      </c>
      <c r="I25" s="8"/>
      <c r="J25" s="8"/>
      <c r="K25" s="8"/>
      <c r="L25" s="8"/>
      <c r="M25" s="8"/>
      <c r="N25" s="8"/>
      <c r="O25" s="8"/>
      <c r="P25" s="8"/>
      <c r="Q25" s="8"/>
      <c r="R25" s="8">
        <v>200</v>
      </c>
      <c r="S25" s="8"/>
      <c r="T25" s="8"/>
      <c r="U25" s="8"/>
      <c r="V25" s="8">
        <v>186</v>
      </c>
      <c r="W25" s="8"/>
      <c r="X25" s="8"/>
      <c r="Y25" s="8"/>
      <c r="Z25" s="8"/>
      <c r="AA25" s="7">
        <f t="shared" si="0"/>
        <v>198.66</v>
      </c>
      <c r="AB25" s="7">
        <f t="shared" si="1"/>
        <v>198.66</v>
      </c>
      <c r="AC25" s="8">
        <f t="shared" si="2"/>
        <v>12.050727502243731</v>
      </c>
      <c r="AD25" s="8"/>
      <c r="AE25" s="8">
        <f t="shared" si="3"/>
        <v>6.0660059912633297</v>
      </c>
      <c r="AF25" s="8"/>
      <c r="AG25" s="8">
        <f t="shared" si="4"/>
        <v>1589.28</v>
      </c>
      <c r="AH25" s="8"/>
      <c r="AI25" s="8"/>
      <c r="AJ25" s="7">
        <f t="shared" si="5"/>
        <v>198.66</v>
      </c>
      <c r="AK25" s="7">
        <f t="shared" si="6"/>
        <v>1589.28</v>
      </c>
      <c r="AL25" s="6">
        <f t="shared" si="7"/>
        <v>1589.28</v>
      </c>
    </row>
    <row r="26" spans="1:38" ht="21" customHeight="1" x14ac:dyDescent="0.25">
      <c r="A26" s="17">
        <v>10</v>
      </c>
      <c r="B26" s="17"/>
      <c r="C26" s="5" t="s">
        <v>33</v>
      </c>
      <c r="D26" s="6">
        <v>100</v>
      </c>
      <c r="E26" s="18" t="s">
        <v>24</v>
      </c>
      <c r="F26" s="18"/>
      <c r="G26" s="18"/>
      <c r="H26" s="8">
        <v>89.99</v>
      </c>
      <c r="I26" s="8"/>
      <c r="J26" s="8"/>
      <c r="K26" s="8"/>
      <c r="L26" s="8"/>
      <c r="M26" s="8"/>
      <c r="N26" s="8"/>
      <c r="O26" s="8">
        <v>130</v>
      </c>
      <c r="P26" s="8"/>
      <c r="Q26" s="8"/>
      <c r="R26" s="8">
        <v>90</v>
      </c>
      <c r="S26" s="8"/>
      <c r="T26" s="8"/>
      <c r="U26" s="8"/>
      <c r="V26" s="8">
        <v>60</v>
      </c>
      <c r="W26" s="8"/>
      <c r="X26" s="8"/>
      <c r="Y26" s="8"/>
      <c r="Z26" s="8"/>
      <c r="AA26" s="7">
        <f t="shared" si="0"/>
        <v>92.49</v>
      </c>
      <c r="AB26" s="7">
        <f t="shared" si="1"/>
        <v>92.49</v>
      </c>
      <c r="AC26" s="8">
        <f t="shared" si="2"/>
        <v>28.723103795841187</v>
      </c>
      <c r="AD26" s="8"/>
      <c r="AE26" s="8">
        <f t="shared" si="3"/>
        <v>31.055361439983987</v>
      </c>
      <c r="AF26" s="8"/>
      <c r="AG26" s="8">
        <f t="shared" si="4"/>
        <v>9249</v>
      </c>
      <c r="AH26" s="8"/>
      <c r="AI26" s="8"/>
      <c r="AJ26" s="7">
        <f t="shared" si="5"/>
        <v>92.49</v>
      </c>
      <c r="AK26" s="7">
        <f t="shared" si="6"/>
        <v>9249</v>
      </c>
      <c r="AL26" s="6">
        <f t="shared" si="7"/>
        <v>9249</v>
      </c>
    </row>
    <row r="27" spans="1:38" ht="18.75" customHeight="1" x14ac:dyDescent="0.25">
      <c r="B27" s="11" t="s">
        <v>34</v>
      </c>
      <c r="C27" s="11"/>
      <c r="AG27" s="12">
        <f>SUM(AG17,AG18,AG19,AG20,AG21,AG22,AG23,AG24,AG25,AG26)</f>
        <v>199842.08000000002</v>
      </c>
      <c r="AH27" s="12"/>
      <c r="AK27" s="4">
        <f>SUM(AK17,AK18,AK19,AK20,AK21,AK22,AK23,AK24,AK25,AK26)</f>
        <v>199842.08000000002</v>
      </c>
      <c r="AL27" s="4">
        <f>SUM(AL17,AL18,AL19,AL20,AL21,AL22,AL23,AL24,AL25,AL26)</f>
        <v>199842.08000000002</v>
      </c>
    </row>
    <row r="28" spans="1:38" ht="64.5" customHeight="1" x14ac:dyDescent="0.25">
      <c r="B28" s="13" t="s">
        <v>35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</row>
    <row r="29" spans="1:38" ht="9.75" customHeight="1" x14ac:dyDescent="0.25"/>
    <row r="30" spans="1:38" ht="16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38" ht="11.25" customHeight="1" x14ac:dyDescent="0.25"/>
    <row r="32" spans="1:38" ht="45.75" customHeight="1" x14ac:dyDescent="0.25">
      <c r="B32" s="15" t="s">
        <v>36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2:38" ht="1.5" customHeight="1" x14ac:dyDescent="0.25"/>
    <row r="34" spans="2:38" ht="16.5" customHeight="1" x14ac:dyDescent="0.25">
      <c r="K34" s="16" t="s">
        <v>37</v>
      </c>
      <c r="L34" s="16"/>
      <c r="M34" s="16"/>
      <c r="N34" s="16"/>
      <c r="O34" s="16"/>
      <c r="P34" s="16"/>
    </row>
    <row r="35" spans="2:38" ht="18" customHeight="1" x14ac:dyDescent="0.25"/>
    <row r="36" spans="2:38" ht="1.5" customHeight="1" x14ac:dyDescent="0.25"/>
    <row r="37" spans="2:38" ht="17.25" customHeight="1" x14ac:dyDescent="0.25">
      <c r="F37" s="13" t="s">
        <v>38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2:38" ht="9" customHeight="1" x14ac:dyDescent="0.25">
      <c r="B38" s="9" t="s">
        <v>39</v>
      </c>
      <c r="C38" s="9"/>
      <c r="D38" s="9"/>
      <c r="E38" s="9"/>
      <c r="F38" s="9"/>
      <c r="H38" s="9" t="s">
        <v>40</v>
      </c>
      <c r="I38" s="9"/>
      <c r="L38" s="9" t="s">
        <v>40</v>
      </c>
      <c r="M38" s="9"/>
    </row>
    <row r="39" spans="2:38" ht="8.25" customHeight="1" x14ac:dyDescent="0.25">
      <c r="B39" s="9"/>
      <c r="C39" s="9"/>
      <c r="D39" s="9"/>
      <c r="E39" s="9"/>
      <c r="F39" s="9"/>
      <c r="H39" s="9"/>
      <c r="I39" s="9"/>
      <c r="L39" s="9"/>
      <c r="M39" s="9"/>
      <c r="X39" s="13" t="s">
        <v>41</v>
      </c>
      <c r="Y39" s="13"/>
    </row>
    <row r="40" spans="2:38" ht="1.5" customHeight="1" x14ac:dyDescent="0.25">
      <c r="B40" s="9"/>
      <c r="C40" s="9"/>
      <c r="D40" s="9"/>
      <c r="E40" s="9"/>
      <c r="F40" s="9"/>
      <c r="X40" s="13"/>
      <c r="Y40" s="13"/>
    </row>
    <row r="41" spans="2:38" ht="3" customHeight="1" x14ac:dyDescent="0.25">
      <c r="X41" s="13"/>
      <c r="Y41" s="13"/>
    </row>
    <row r="42" spans="2:38" ht="18.75" customHeight="1" x14ac:dyDescent="0.25">
      <c r="B42" s="9" t="s">
        <v>42</v>
      </c>
      <c r="C42" s="9"/>
      <c r="D42" s="9"/>
    </row>
    <row r="43" spans="2:38" ht="17.25" customHeight="1" x14ac:dyDescent="0.25">
      <c r="B43" s="9" t="s">
        <v>43</v>
      </c>
      <c r="C43" s="9"/>
      <c r="D43" s="9"/>
      <c r="AL43" s="10" t="s">
        <v>44</v>
      </c>
    </row>
    <row r="44" spans="2:38" ht="6" customHeight="1" x14ac:dyDescent="0.25">
      <c r="AL44" s="10"/>
    </row>
  </sheetData>
  <mergeCells count="144">
    <mergeCell ref="A1:AL1"/>
    <mergeCell ref="A2:AL2"/>
    <mergeCell ref="A3:AL3"/>
    <mergeCell ref="A4:AL4"/>
    <mergeCell ref="A5:AL5"/>
    <mergeCell ref="P8:V8"/>
    <mergeCell ref="A10:B16"/>
    <mergeCell ref="C10:C16"/>
    <mergeCell ref="D10:D16"/>
    <mergeCell ref="E10:G16"/>
    <mergeCell ref="H10:N10"/>
    <mergeCell ref="O10:Q10"/>
    <mergeCell ref="R10:U10"/>
    <mergeCell ref="V10:X10"/>
    <mergeCell ref="Y10:Z10"/>
    <mergeCell ref="AA10:AA16"/>
    <mergeCell ref="AB10:AB16"/>
    <mergeCell ref="AC10:AD10"/>
    <mergeCell ref="AE10:AF12"/>
    <mergeCell ref="AG10:AI10"/>
    <mergeCell ref="AJ10:AJ16"/>
    <mergeCell ref="AK10:AK16"/>
    <mergeCell ref="AL10:AL16"/>
    <mergeCell ref="H11:Z16"/>
    <mergeCell ref="AH11:AI11"/>
    <mergeCell ref="AC12:AC16"/>
    <mergeCell ref="AG12:AG15"/>
    <mergeCell ref="AE15:AE16"/>
    <mergeCell ref="AF15:AF16"/>
    <mergeCell ref="AH16:AI16"/>
    <mergeCell ref="A17:B17"/>
    <mergeCell ref="E17:G17"/>
    <mergeCell ref="H17:N17"/>
    <mergeCell ref="O17:Q17"/>
    <mergeCell ref="R17:U17"/>
    <mergeCell ref="V17:X17"/>
    <mergeCell ref="Y17:Z17"/>
    <mergeCell ref="AC17:AD17"/>
    <mergeCell ref="AE17:AF17"/>
    <mergeCell ref="AG17:AI17"/>
    <mergeCell ref="AG18:AI18"/>
    <mergeCell ref="A19:B19"/>
    <mergeCell ref="E19:G19"/>
    <mergeCell ref="H19:N19"/>
    <mergeCell ref="O19:Q19"/>
    <mergeCell ref="R19:U19"/>
    <mergeCell ref="V19:X19"/>
    <mergeCell ref="Y19:Z19"/>
    <mergeCell ref="AC19:AD19"/>
    <mergeCell ref="AE19:AF19"/>
    <mergeCell ref="AG19:AI19"/>
    <mergeCell ref="A18:B18"/>
    <mergeCell ref="E18:G18"/>
    <mergeCell ref="H18:N18"/>
    <mergeCell ref="O18:Q18"/>
    <mergeCell ref="R18:U18"/>
    <mergeCell ref="V18:X18"/>
    <mergeCell ref="Y18:Z18"/>
    <mergeCell ref="AC18:AD18"/>
    <mergeCell ref="AE18:AF18"/>
    <mergeCell ref="AG20:AI20"/>
    <mergeCell ref="A21:B21"/>
    <mergeCell ref="E21:G21"/>
    <mergeCell ref="H21:N21"/>
    <mergeCell ref="O21:Q21"/>
    <mergeCell ref="R21:U21"/>
    <mergeCell ref="V21:X21"/>
    <mergeCell ref="Y21:Z21"/>
    <mergeCell ref="AC21:AD21"/>
    <mergeCell ref="AE21:AF21"/>
    <mergeCell ref="AG21:AI21"/>
    <mergeCell ref="A20:B20"/>
    <mergeCell ref="E20:G20"/>
    <mergeCell ref="H20:N20"/>
    <mergeCell ref="O20:Q20"/>
    <mergeCell ref="R20:U20"/>
    <mergeCell ref="V20:X20"/>
    <mergeCell ref="Y20:Z20"/>
    <mergeCell ref="AC20:AD20"/>
    <mergeCell ref="AE20:AF20"/>
    <mergeCell ref="AG22:AI22"/>
    <mergeCell ref="A23:B23"/>
    <mergeCell ref="E23:G23"/>
    <mergeCell ref="H23:N23"/>
    <mergeCell ref="O23:Q23"/>
    <mergeCell ref="R23:U23"/>
    <mergeCell ref="V23:X23"/>
    <mergeCell ref="Y23:Z23"/>
    <mergeCell ref="AC23:AD23"/>
    <mergeCell ref="AE23:AF23"/>
    <mergeCell ref="AG23:AI23"/>
    <mergeCell ref="A22:B22"/>
    <mergeCell ref="E22:G22"/>
    <mergeCell ref="H22:N22"/>
    <mergeCell ref="O22:Q22"/>
    <mergeCell ref="R22:U22"/>
    <mergeCell ref="V22:X22"/>
    <mergeCell ref="Y22:Z22"/>
    <mergeCell ref="AC22:AD22"/>
    <mergeCell ref="AE22:AF22"/>
    <mergeCell ref="AG24:AI24"/>
    <mergeCell ref="A25:B25"/>
    <mergeCell ref="E25:G25"/>
    <mergeCell ref="H25:N25"/>
    <mergeCell ref="O25:Q25"/>
    <mergeCell ref="R25:U25"/>
    <mergeCell ref="V25:X25"/>
    <mergeCell ref="Y25:Z25"/>
    <mergeCell ref="AC25:AD25"/>
    <mergeCell ref="AE25:AF25"/>
    <mergeCell ref="AG25:AI25"/>
    <mergeCell ref="A24:B24"/>
    <mergeCell ref="E24:G24"/>
    <mergeCell ref="H24:N24"/>
    <mergeCell ref="O24:Q24"/>
    <mergeCell ref="R24:U24"/>
    <mergeCell ref="V24:X24"/>
    <mergeCell ref="Y24:Z24"/>
    <mergeCell ref="AC24:AD24"/>
    <mergeCell ref="AE24:AF24"/>
    <mergeCell ref="AG26:AI26"/>
    <mergeCell ref="B42:D42"/>
    <mergeCell ref="B43:D43"/>
    <mergeCell ref="AL43:AL44"/>
    <mergeCell ref="B27:C27"/>
    <mergeCell ref="AG27:AH27"/>
    <mergeCell ref="B28:AL28"/>
    <mergeCell ref="B30:AL30"/>
    <mergeCell ref="B32:R32"/>
    <mergeCell ref="K34:P34"/>
    <mergeCell ref="F37:S37"/>
    <mergeCell ref="B38:F40"/>
    <mergeCell ref="H38:I39"/>
    <mergeCell ref="L38:M39"/>
    <mergeCell ref="X39:Y41"/>
    <mergeCell ref="A26:B26"/>
    <mergeCell ref="E26:G26"/>
    <mergeCell ref="H26:N26"/>
    <mergeCell ref="O26:Q26"/>
    <mergeCell ref="R26:U26"/>
    <mergeCell ref="V26:X26"/>
    <mergeCell ref="Y26:Z26"/>
    <mergeCell ref="AC26:AD26"/>
    <mergeCell ref="AE26:AF26"/>
  </mergeCells>
  <hyperlinks>
    <hyperlink ref="A2" r:id="rId1"/>
  </hyperlinks>
  <pageMargins left="0.119999997317791" right="0.109999999403954" top="0.15000000596046401" bottom="0" header="0.3" footer="0.3"/>
  <pageSetup paperSize="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2021-01-21T15:39:27Z</dcterms:created>
  <dcterms:modified xsi:type="dcterms:W3CDTF">2021-07-28T17:40:16Z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19.1.4.0</vt:lpwstr>
  </property>
</Properties>
</file>