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545" windowWidth="15120" windowHeight="6570"/>
  </bookViews>
  <sheets>
    <sheet name="вар1" sheetId="4" r:id="rId1"/>
  </sheets>
  <definedNames>
    <definedName name="_xlnm.Print_Area" localSheetId="0">вар1!$A$1:$X$70</definedName>
  </definedNames>
  <calcPr calcId="145621"/>
</workbook>
</file>

<file path=xl/calcChain.xml><?xml version="1.0" encoding="utf-8"?>
<calcChain xmlns="http://schemas.openxmlformats.org/spreadsheetml/2006/main">
  <c r="B61" i="4" l="1"/>
  <c r="B58" i="4"/>
  <c r="W33" i="4"/>
  <c r="X41" i="4"/>
  <c r="W41" i="4"/>
  <c r="X30" i="4"/>
  <c r="W30" i="4"/>
  <c r="X29" i="4"/>
  <c r="W29" i="4"/>
  <c r="W31" i="4" l="1"/>
  <c r="X31" i="4"/>
  <c r="W32" i="4"/>
  <c r="X32" i="4"/>
  <c r="X33" i="4"/>
  <c r="W34" i="4"/>
  <c r="X34" i="4"/>
  <c r="W35" i="4"/>
  <c r="X35" i="4"/>
  <c r="W36" i="4"/>
  <c r="X36" i="4"/>
  <c r="W37" i="4"/>
  <c r="X37" i="4"/>
  <c r="W38" i="4"/>
  <c r="X38" i="4"/>
  <c r="W39" i="4"/>
  <c r="X39" i="4"/>
  <c r="W40" i="4"/>
  <c r="X40" i="4"/>
  <c r="X42" i="4" l="1"/>
  <c r="B64" i="4" l="1"/>
  <c r="W42" i="4"/>
  <c r="D11" i="4"/>
</calcChain>
</file>

<file path=xl/sharedStrings.xml><?xml version="1.0" encoding="utf-8"?>
<sst xmlns="http://schemas.openxmlformats.org/spreadsheetml/2006/main" count="195" uniqueCount="145">
  <si>
    <t>________________________ /_____________________________/</t>
  </si>
  <si>
    <t>(343) 214-36-05</t>
  </si>
  <si>
    <t>тел.:</t>
  </si>
  <si>
    <t>Начальная (максимальная) цена контракта с учетом лимитов бюджетных обязательств</t>
  </si>
  <si>
    <t>Обоснования начальной (максимальной) цены контракта, цены контракта, заключаемого с единственным поставщиком (подрядчиком, исполнителем)</t>
  </si>
  <si>
    <t>(указывается предмет контракта)</t>
  </si>
  <si>
    <t>Основные характеристики объекта закупки</t>
  </si>
  <si>
    <t>Расчет НМЦК</t>
  </si>
  <si>
    <t>Дата подготовки обоснования НМЦК:</t>
  </si>
  <si>
    <t>Используемый метод определения НМЦК с обоснованием:</t>
  </si>
  <si>
    <t>Приложение № 1 к обоснованию НМЦК.</t>
  </si>
  <si>
    <t>Работник контрактной службы/</t>
  </si>
  <si>
    <t>контрактный управляющий:</t>
  </si>
  <si>
    <t>(должность)</t>
  </si>
  <si>
    <t>(подпись/расшифровка подписи)</t>
  </si>
  <si>
    <t>Ф.И.О. исполнителя/контактный телефон</t>
  </si>
  <si>
    <t>“          ”</t>
  </si>
  <si>
    <t>№ п/п</t>
  </si>
  <si>
    <t>Стоимость, руб.</t>
  </si>
  <si>
    <t>ИТОГО:</t>
  </si>
  <si>
    <t>Инициатор закупки</t>
  </si>
  <si>
    <t>Приложение 1</t>
  </si>
  <si>
    <t>Место регистрации</t>
  </si>
  <si>
    <t>Год выпуска</t>
  </si>
  <si>
    <t>Категория ТС</t>
  </si>
  <si>
    <t>VIN</t>
  </si>
  <si>
    <t>Ко</t>
  </si>
  <si>
    <t>КБМ</t>
  </si>
  <si>
    <t>Кт</t>
  </si>
  <si>
    <t>КМ</t>
  </si>
  <si>
    <t>Кпр</t>
  </si>
  <si>
    <t>WF0DXXTTFDBE21622</t>
  </si>
  <si>
    <t>Х9627050080615329</t>
  </si>
  <si>
    <t>VF1JLKNA67Y199799</t>
  </si>
  <si>
    <t>-</t>
  </si>
  <si>
    <t>Х1М30300080000245</t>
  </si>
  <si>
    <t>ХТА212140В1984259</t>
  </si>
  <si>
    <t>XUSFST181E0000852</t>
  </si>
  <si>
    <t>ХТТ31514260517915</t>
  </si>
  <si>
    <t>Х9627050050091753</t>
  </si>
  <si>
    <t>Д</t>
  </si>
  <si>
    <t>В</t>
  </si>
  <si>
    <t>Самоходная машина</t>
  </si>
  <si>
    <t>Машина уборочная</t>
  </si>
  <si>
    <t>Газ 2705</t>
  </si>
  <si>
    <t>Трактор "Беларусь 82.1"</t>
  </si>
  <si>
    <t>Трактор "Беларусь 82МК-01"</t>
  </si>
  <si>
    <t>Т = ТБ x КТ x КБМ x КО x КМ x КС x КН x КПр, где КО = 1,8</t>
  </si>
  <si>
    <t>Т = ТБ x КТ x КБМ x КО x КС x КН x КПр, где КО = 1,8</t>
  </si>
  <si>
    <t>КС</t>
  </si>
  <si>
    <t>КН</t>
  </si>
  <si>
    <t>Трктор "Беларусь 82.1"</t>
  </si>
  <si>
    <t>Iveco 50C150V H Daily</t>
  </si>
  <si>
    <t>C</t>
  </si>
  <si>
    <t>г. Екатеринбург</t>
  </si>
  <si>
    <t>145,42 (107)</t>
  </si>
  <si>
    <t>117 (86)</t>
  </si>
  <si>
    <t>120 (88)</t>
  </si>
  <si>
    <t>140,08 (103)</t>
  </si>
  <si>
    <t>123,8 (91)</t>
  </si>
  <si>
    <t>59,6 (81.09)</t>
  </si>
  <si>
    <t>55,14 (75)</t>
  </si>
  <si>
    <t>57,4 (78)</t>
  </si>
  <si>
    <t>74 (54,4)</t>
  </si>
  <si>
    <t>80,9 (59,5)</t>
  </si>
  <si>
    <t>140,1 (103)</t>
  </si>
  <si>
    <t>Мощность двигателя, л.с. (кВт)</t>
  </si>
  <si>
    <t>ZCFC50A2105750727</t>
  </si>
  <si>
    <t>Гос номер</t>
  </si>
  <si>
    <t>Шасси</t>
  </si>
  <si>
    <t>Кузов</t>
  </si>
  <si>
    <t>отсутствует</t>
  </si>
  <si>
    <t>Автобус FORDD TRANZIT BUS</t>
  </si>
  <si>
    <t xml:space="preserve">Грузовой фургон цельнометаллический Газ 2705 </t>
  </si>
  <si>
    <t>Разрешенная максимальная масса, кг</t>
  </si>
  <si>
    <t>27050080391015</t>
  </si>
  <si>
    <t>RENAULT  TRAFIC PG E3 111 N6</t>
  </si>
  <si>
    <t>VFIJLKNA67Y199799</t>
  </si>
  <si>
    <t>Автобус 3030-0000010</t>
  </si>
  <si>
    <t>X1M30300080000245</t>
  </si>
  <si>
    <t>LADA 212140</t>
  </si>
  <si>
    <t>ZFA25000002441110</t>
  </si>
  <si>
    <t xml:space="preserve">Автомобиль грузопассажирский  FST 181 </t>
  </si>
  <si>
    <t>Легковой А/М УАЗ-315142</t>
  </si>
  <si>
    <t>31510060544480</t>
  </si>
  <si>
    <t>31514060005075</t>
  </si>
  <si>
    <t>27050050186908</t>
  </si>
  <si>
    <t>Е586НХ196</t>
  </si>
  <si>
    <t>Е483ЕУ196</t>
  </si>
  <si>
    <t>К536ТК96</t>
  </si>
  <si>
    <t>В011РМ196</t>
  </si>
  <si>
    <t>Т843ЕТ96</t>
  </si>
  <si>
    <t>6829СТ66</t>
  </si>
  <si>
    <t>Т778УС96</t>
  </si>
  <si>
    <t>66ЕА0756</t>
  </si>
  <si>
    <t>2008ТВ66</t>
  </si>
  <si>
    <t>К408МР96</t>
  </si>
  <si>
    <t>К909ТК96</t>
  </si>
  <si>
    <t>Т294НТ96</t>
  </si>
  <si>
    <t>Определение размера страховой премии, подлежащей уплате по договору обязательного страхования</t>
  </si>
  <si>
    <t>Формула, применяемая в отношении транспортных средств, находящихся в собственности юридических лиц</t>
  </si>
  <si>
    <t>рублей</t>
  </si>
  <si>
    <t>Действующий полис</t>
  </si>
  <si>
    <t>ЕЕЕ 0908067578</t>
  </si>
  <si>
    <t>Минимальный базовый тариф (ТБ), руб.</t>
  </si>
  <si>
    <t>Максимальный базовый тариф (ТБ), руб.</t>
  </si>
  <si>
    <t>Период действия текущего полиса ОСАГО</t>
  </si>
  <si>
    <t>Минимальная страховая премия, руб.</t>
  </si>
  <si>
    <t>Максимальная страховая премия, руб.</t>
  </si>
  <si>
    <t>При расчете Н(М)ЦК соблюдены требования постановления Правительства Российской Федерации от 13 января 2014 г. N 19 «Об установлении случаев, в которых при заключении контракта в документации о закупке указываются формула цены и максимальное значение цены контракта»</t>
  </si>
  <si>
    <t xml:space="preserve">Минимальное значение цены контракта с учетом применения минимальной базовой ставки страхового тарифа
</t>
  </si>
  <si>
    <t>Максимальное значение цены контракта с учетом применения максимальной базовой ставки страхового тарифа</t>
  </si>
  <si>
    <t>Оказание услуг по обязательному страхованию гражданской ответственности владельца транспортных средств</t>
  </si>
  <si>
    <t xml:space="preserve">/      </t>
  </si>
  <si>
    <t>8 (343) 214-36-05</t>
  </si>
  <si>
    <t>Наименование</t>
  </si>
  <si>
    <t>Оказание услуг по обязательному страхованию гражданской ответственности владельца транспортных средств 
ОКПД2 65.12.21.000
1 усл ед
Страхователь: юридическое лицо
ГКУСО "ЛОК ПСО"
ИНН 6658069612
Место нахождения юридического лица г. Екатеринбург</t>
  </si>
  <si>
    <t xml:space="preserve">Транспортные средства категорий "A", "M", "C", "CE", "D", "DE", "Tb", "Tm", тракторы, самоходные дорожно-строительные и иные машины, за исключением транспортных средств, не имеющих колесных движителей
</t>
  </si>
  <si>
    <t>Транспортные средства категории "B", "BE" (в том числе такси)</t>
  </si>
  <si>
    <t xml:space="preserve">Автобус FORDD TRANZIT </t>
  </si>
  <si>
    <t>К179УН196</t>
  </si>
  <si>
    <t>136 (100)</t>
  </si>
  <si>
    <t>Z6FXXXESGXJM11867</t>
  </si>
  <si>
    <t>ККК 3001658979</t>
  </si>
  <si>
    <t>02.11.2018-01.11.2019</t>
  </si>
  <si>
    <t>21.09.2018 - 20.09.2019</t>
  </si>
  <si>
    <t>12.12.2018 - 11.12.2019</t>
  </si>
  <si>
    <t>31.10.2018 - 30.10.2019</t>
  </si>
  <si>
    <t>11.07.2018 - 10.07.2019</t>
  </si>
  <si>
    <t>23.12.2018 - 22.12.2019</t>
  </si>
  <si>
    <t>28.05.2018 - 27.05.2019</t>
  </si>
  <si>
    <t>Тарифный метод. Указание Центрального Банка РФ от 04.12.2018 №5000-У «О предельных размерах базовых ставок страховых тарифов и коэффициентах страховых тарифов, требованиях к структуре страховых тарифов, а также порядке их применения страховщиками при определении страховой премии по обязательному страхованию гражданской ответственности владельцев транспортных средств.</t>
  </si>
  <si>
    <t>ККК 3000819199</t>
  </si>
  <si>
    <t>18.12.2018 - 17.12.2019</t>
  </si>
  <si>
    <t>ККК 3000814612</t>
  </si>
  <si>
    <t>ККК 3000824720</t>
  </si>
  <si>
    <t>ККК 3000819200</t>
  </si>
  <si>
    <t>ККК 3000814613</t>
  </si>
  <si>
    <t>ККК 3000814614</t>
  </si>
  <si>
    <t>ККК 3000556497</t>
  </si>
  <si>
    <t>ККК 3001660005</t>
  </si>
  <si>
    <t>ЕЕЕ 1028325799</t>
  </si>
  <si>
    <t>ККК 3000556498</t>
  </si>
  <si>
    <t>ККК 1028325800</t>
  </si>
  <si>
    <t>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</si>
</sst>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_ ;\-#,##0.00\ "/>
    <numFmt numFmtId="166" formatCode="[$-FC19]dd\ mmmm\ yyyy\ \г\.;@"/>
    <numFmt numFmtId="167" formatCode="#,##0.0_ ;\-#,##0.0\ "/>
    <numFmt numFmtId="168" formatCode="#,##0_ ;\-#,##0\ 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1" fillId="0" borderId="0" applyFont="0" applyFill="0" applyBorder="0" applyAlignment="0" applyProtection="0"/>
    <xf numFmtId="0" fontId="22" fillId="0" borderId="0"/>
  </cellStyleXfs>
  <cellXfs count="138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10" fillId="0" borderId="0" xfId="0" applyFont="1"/>
    <xf numFmtId="0" fontId="12" fillId="0" borderId="0" xfId="1" applyFont="1" applyFill="1"/>
    <xf numFmtId="0" fontId="3" fillId="0" borderId="0" xfId="0" applyFont="1" applyAlignment="1">
      <alignment vertical="center"/>
    </xf>
    <xf numFmtId="0" fontId="12" fillId="0" borderId="0" xfId="0" applyFont="1" applyAlignment="1">
      <alignment vertical="distributed" wrapText="1" readingOrder="1"/>
    </xf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Border="1" applyAlignment="1">
      <alignment horizontal="center" wrapText="1"/>
    </xf>
    <xf numFmtId="0" fontId="17" fillId="0" borderId="0" xfId="0" applyFont="1" applyAlignment="1">
      <alignment vertical="top" wrapText="1"/>
    </xf>
    <xf numFmtId="0" fontId="3" fillId="0" borderId="0" xfId="0" applyFont="1" applyFill="1"/>
    <xf numFmtId="0" fontId="18" fillId="0" borderId="0" xfId="0" applyFont="1" applyFill="1" applyAlignment="1">
      <alignment horizontal="center" wrapText="1"/>
    </xf>
    <xf numFmtId="0" fontId="0" fillId="0" borderId="0" xfId="0" applyFill="1"/>
    <xf numFmtId="0" fontId="16" fillId="0" borderId="0" xfId="0" applyFont="1" applyFill="1" applyAlignment="1">
      <alignment horizontal="right" wrapText="1"/>
    </xf>
    <xf numFmtId="0" fontId="11" fillId="0" borderId="0" xfId="1" applyFont="1" applyFill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15" fillId="0" borderId="0" xfId="0" applyFont="1" applyAlignment="1"/>
    <xf numFmtId="0" fontId="5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0" xfId="1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/>
    <xf numFmtId="0" fontId="12" fillId="0" borderId="1" xfId="0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 vertical="center" wrapText="1"/>
    </xf>
    <xf numFmtId="167" fontId="14" fillId="0" borderId="1" xfId="3" applyNumberFormat="1" applyFont="1" applyFill="1" applyBorder="1" applyAlignment="1">
      <alignment horizontal="center" vertical="center" wrapText="1"/>
    </xf>
    <xf numFmtId="168" fontId="14" fillId="0" borderId="1" xfId="3" applyNumberFormat="1" applyFont="1" applyFill="1" applyBorder="1" applyAlignment="1">
      <alignment horizontal="center" vertical="center" wrapText="1"/>
    </xf>
    <xf numFmtId="2" fontId="14" fillId="0" borderId="1" xfId="3" applyNumberFormat="1" applyFont="1" applyFill="1" applyBorder="1" applyAlignment="1">
      <alignment horizontal="center" vertical="center" wrapText="1"/>
    </xf>
    <xf numFmtId="4" fontId="14" fillId="0" borderId="1" xfId="3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16" fillId="0" borderId="0" xfId="0" applyFont="1"/>
    <xf numFmtId="0" fontId="20" fillId="0" borderId="0" xfId="0" applyFont="1"/>
    <xf numFmtId="4" fontId="12" fillId="0" borderId="1" xfId="3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" fontId="26" fillId="0" borderId="0" xfId="0" applyNumberFormat="1" applyFont="1" applyAlignment="1"/>
    <xf numFmtId="0" fontId="26" fillId="0" borderId="0" xfId="0" applyFont="1" applyAlignment="1"/>
    <xf numFmtId="0" fontId="27" fillId="0" borderId="0" xfId="1" applyFont="1" applyAlignment="1">
      <alignment horizontal="left"/>
    </xf>
    <xf numFmtId="0" fontId="27" fillId="0" borderId="0" xfId="1" applyFont="1"/>
    <xf numFmtId="0" fontId="27" fillId="0" borderId="0" xfId="1" applyFont="1" applyFill="1"/>
    <xf numFmtId="0" fontId="27" fillId="0" borderId="0" xfId="1" applyFont="1" applyAlignment="1"/>
    <xf numFmtId="0" fontId="28" fillId="0" borderId="0" xfId="1" applyFont="1" applyFill="1"/>
    <xf numFmtId="4" fontId="26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6" fillId="0" borderId="0" xfId="0" applyFont="1" applyAlignment="1"/>
    <xf numFmtId="0" fontId="28" fillId="0" borderId="0" xfId="0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center" vertical="center"/>
    </xf>
    <xf numFmtId="4" fontId="28" fillId="0" borderId="0" xfId="0" applyNumberFormat="1" applyFont="1" applyBorder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4" fontId="27" fillId="0" borderId="0" xfId="0" applyNumberFormat="1" applyFont="1" applyAlignment="1"/>
    <xf numFmtId="4" fontId="16" fillId="0" borderId="0" xfId="0" applyNumberFormat="1" applyFont="1" applyAlignment="1">
      <alignment horizontal="center"/>
    </xf>
    <xf numFmtId="0" fontId="8" fillId="0" borderId="0" xfId="0" applyFont="1" applyAlignment="1">
      <alignment vertical="distributed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 wrapText="1"/>
    </xf>
    <xf numFmtId="167" fontId="14" fillId="2" borderId="1" xfId="3" applyNumberFormat="1" applyFont="1" applyFill="1" applyBorder="1" applyAlignment="1">
      <alignment horizontal="center" vertical="center" wrapText="1"/>
    </xf>
    <xf numFmtId="165" fontId="14" fillId="2" borderId="1" xfId="3" applyNumberFormat="1" applyFont="1" applyFill="1" applyBorder="1" applyAlignment="1">
      <alignment horizontal="center" vertical="center" wrapText="1"/>
    </xf>
    <xf numFmtId="168" fontId="14" fillId="2" borderId="1" xfId="3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8" fontId="12" fillId="2" borderId="1" xfId="3" applyNumberFormat="1" applyFont="1" applyFill="1" applyBorder="1" applyAlignment="1">
      <alignment horizontal="center" vertical="center" wrapText="1"/>
    </xf>
  </cellXfs>
  <cellStyles count="4">
    <cellStyle name="Excel Built-in Normal" xfId="1"/>
    <cellStyle name="Обычный" xfId="0" builtinId="0"/>
    <cellStyle name="Обычный 2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tabSelected="1" view="pageBreakPreview" topLeftCell="A48" zoomScaleNormal="100" zoomScaleSheetLayoutView="100" workbookViewId="0">
      <selection activeCell="F24" sqref="F24"/>
    </sheetView>
  </sheetViews>
  <sheetFormatPr defaultColWidth="9.140625" defaultRowHeight="15" x14ac:dyDescent="0.25"/>
  <cols>
    <col min="1" max="1" width="3.28515625" style="2" customWidth="1"/>
    <col min="2" max="2" width="23.140625" style="1" customWidth="1"/>
    <col min="3" max="3" width="13.7109375" style="1" customWidth="1"/>
    <col min="4" max="4" width="7.42578125" style="2" customWidth="1"/>
    <col min="5" max="5" width="11.140625" style="2" customWidth="1"/>
    <col min="6" max="6" width="12" style="19" customWidth="1"/>
    <col min="7" max="8" width="11.85546875" style="19" customWidth="1"/>
    <col min="9" max="9" width="9.42578125" style="19" customWidth="1"/>
    <col min="10" max="10" width="7.42578125" style="19" customWidth="1"/>
    <col min="11" max="11" width="8.42578125" style="19" customWidth="1"/>
    <col min="12" max="12" width="9.42578125" style="19" customWidth="1"/>
    <col min="13" max="13" width="12" style="19" customWidth="1"/>
    <col min="14" max="15" width="11.42578125" style="19" customWidth="1"/>
    <col min="16" max="22" width="5.5703125" style="19" customWidth="1"/>
    <col min="23" max="24" width="11" style="3" customWidth="1"/>
    <col min="25" max="25" width="28.42578125" style="90" customWidth="1"/>
    <col min="26" max="26" width="8.7109375" style="53" customWidth="1"/>
    <col min="27" max="27" width="9" style="53" customWidth="1"/>
    <col min="28" max="28" width="5.28515625" style="13" customWidth="1"/>
    <col min="29" max="29" width="5.7109375" style="53" customWidth="1"/>
    <col min="30" max="30" width="4.85546875" style="13" customWidth="1"/>
    <col min="31" max="31" width="5.42578125" style="13" customWidth="1"/>
    <col min="32" max="33" width="11.28515625" style="13" customWidth="1"/>
    <col min="34" max="34" width="5.5703125" style="13" customWidth="1"/>
    <col min="35" max="35" width="14.42578125" style="86" customWidth="1"/>
    <col min="36" max="36" width="5.5703125" style="5" customWidth="1"/>
    <col min="37" max="37" width="11.85546875" style="5" customWidth="1"/>
    <col min="38" max="38" width="9.7109375" style="6" customWidth="1"/>
    <col min="39" max="16384" width="9.140625" style="2"/>
  </cols>
  <sheetData>
    <row r="1" spans="1:40" ht="15" customHeight="1" x14ac:dyDescent="0.25">
      <c r="W1" s="84"/>
    </row>
    <row r="2" spans="1:40" x14ac:dyDescent="0.25">
      <c r="W2" s="84"/>
    </row>
    <row r="3" spans="1:40" x14ac:dyDescent="0.25">
      <c r="W3" s="84"/>
    </row>
    <row r="4" spans="1:40" x14ac:dyDescent="0.25">
      <c r="W4" s="84"/>
    </row>
    <row r="5" spans="1:40" x14ac:dyDescent="0.25">
      <c r="W5" s="14"/>
    </row>
    <row r="6" spans="1:40" ht="23.25" customHeight="1" x14ac:dyDescent="0.25">
      <c r="A6" s="107" t="s">
        <v>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40" ht="16.5" customHeight="1" x14ac:dyDescent="0.25">
      <c r="A7" s="15"/>
      <c r="B7" s="15"/>
      <c r="C7" s="15"/>
      <c r="D7" s="15"/>
      <c r="E7" s="4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15"/>
    </row>
    <row r="8" spans="1:40" ht="16.5" x14ac:dyDescent="0.25">
      <c r="A8" s="108" t="s">
        <v>112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40" x14ac:dyDescent="0.25">
      <c r="A9" s="109" t="s">
        <v>5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spans="1:40" x14ac:dyDescent="0.25">
      <c r="A10" s="28"/>
      <c r="B10" s="29"/>
      <c r="C10" s="29"/>
      <c r="D10" s="28"/>
      <c r="E10" s="28"/>
      <c r="W10" s="30"/>
    </row>
    <row r="11" spans="1:40" ht="15.75" customHeight="1" x14ac:dyDescent="0.25">
      <c r="A11" s="118" t="s">
        <v>6</v>
      </c>
      <c r="B11" s="119"/>
      <c r="C11" s="120"/>
      <c r="D11" s="110" t="str">
        <f>A8</f>
        <v>Оказание услуг по обязательному страхованию гражданской ответственности владельца транспортных средств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85"/>
      <c r="Z11" s="13"/>
      <c r="AB11" s="53"/>
      <c r="AE11" s="53"/>
      <c r="AI11" s="13"/>
      <c r="AJ11" s="3"/>
      <c r="AK11" s="4"/>
      <c r="AL11" s="5"/>
      <c r="AM11" s="5"/>
      <c r="AN11" s="6"/>
    </row>
    <row r="12" spans="1:40" ht="61.5" customHeight="1" x14ac:dyDescent="0.25">
      <c r="A12" s="121" t="s">
        <v>9</v>
      </c>
      <c r="B12" s="122"/>
      <c r="C12" s="123"/>
      <c r="D12" s="111" t="s">
        <v>131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85"/>
      <c r="Z12" s="13"/>
      <c r="AB12" s="53"/>
      <c r="AE12" s="53"/>
      <c r="AI12" s="13"/>
      <c r="AJ12" s="3"/>
      <c r="AK12" s="4"/>
      <c r="AL12" s="5"/>
      <c r="AM12" s="5"/>
      <c r="AN12" s="6"/>
    </row>
    <row r="13" spans="1:40" ht="15.75" customHeight="1" x14ac:dyDescent="0.25">
      <c r="A13" s="124" t="s">
        <v>7</v>
      </c>
      <c r="B13" s="125"/>
      <c r="C13" s="126"/>
      <c r="D13" s="111" t="s">
        <v>10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85"/>
      <c r="Z13" s="13"/>
      <c r="AB13" s="53"/>
      <c r="AE13" s="53"/>
      <c r="AI13" s="13"/>
      <c r="AJ13" s="3"/>
      <c r="AK13" s="4"/>
      <c r="AL13" s="5"/>
      <c r="AM13" s="5"/>
      <c r="AN13" s="6"/>
    </row>
    <row r="14" spans="1:40" ht="16.5" customHeight="1" x14ac:dyDescent="0.25">
      <c r="A14" s="100" t="s">
        <v>8</v>
      </c>
      <c r="B14" s="100"/>
      <c r="C14" s="100"/>
      <c r="D14" s="112">
        <v>43504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</row>
    <row r="15" spans="1:40" x14ac:dyDescent="0.25">
      <c r="W15" s="13"/>
    </row>
    <row r="16" spans="1:40" ht="15.75" x14ac:dyDescent="0.25">
      <c r="A16" s="103" t="s">
        <v>11</v>
      </c>
      <c r="B16" s="103"/>
      <c r="C16" s="103"/>
      <c r="D16"/>
      <c r="E16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3"/>
    </row>
    <row r="17" spans="1:35" ht="15.75" x14ac:dyDescent="0.25">
      <c r="A17" s="103" t="s">
        <v>12</v>
      </c>
      <c r="B17" s="103"/>
      <c r="C17" s="103"/>
      <c r="D17"/>
      <c r="E17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13"/>
    </row>
    <row r="18" spans="1:35" ht="15.75" x14ac:dyDescent="0.25">
      <c r="A18" s="104"/>
      <c r="B18" s="104"/>
      <c r="C18" s="104"/>
      <c r="D18"/>
      <c r="E18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13"/>
    </row>
    <row r="19" spans="1:35" x14ac:dyDescent="0.25">
      <c r="A19" s="105" t="s">
        <v>13</v>
      </c>
      <c r="B19" s="105"/>
      <c r="C19" s="105"/>
      <c r="D19"/>
      <c r="E19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13"/>
    </row>
    <row r="20" spans="1:35" ht="15.75" x14ac:dyDescent="0.25">
      <c r="A20" s="104" t="s">
        <v>113</v>
      </c>
      <c r="B20" s="104"/>
      <c r="C20" s="104"/>
      <c r="D20" s="16"/>
      <c r="E20" s="16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13"/>
    </row>
    <row r="21" spans="1:35" x14ac:dyDescent="0.25">
      <c r="A21" s="102" t="s">
        <v>14</v>
      </c>
      <c r="B21" s="102"/>
      <c r="C21" s="102"/>
      <c r="D21" s="18"/>
      <c r="E21" s="18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3"/>
    </row>
    <row r="22" spans="1:35" ht="15.75" x14ac:dyDescent="0.25">
      <c r="A22" s="63" t="s">
        <v>16</v>
      </c>
      <c r="C22" s="51" t="s">
        <v>144</v>
      </c>
      <c r="D22" s="24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13"/>
    </row>
    <row r="23" spans="1:35" ht="15.75" x14ac:dyDescent="0.25">
      <c r="A23" s="113" t="s">
        <v>114</v>
      </c>
      <c r="B23" s="113"/>
      <c r="C23" s="113"/>
      <c r="D23" s="17"/>
      <c r="E23" s="17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13"/>
    </row>
    <row r="24" spans="1:35" x14ac:dyDescent="0.25">
      <c r="A24" s="127" t="s">
        <v>15</v>
      </c>
      <c r="B24" s="127"/>
      <c r="C24" s="127"/>
      <c r="D24"/>
      <c r="E24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X24" s="32" t="s">
        <v>21</v>
      </c>
    </row>
    <row r="25" spans="1:35" ht="11.25" customHeight="1" x14ac:dyDescent="0.25">
      <c r="A25" s="26"/>
      <c r="B25" s="26"/>
      <c r="C25" s="26"/>
      <c r="D25"/>
      <c r="E25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35" s="8" customFormat="1" ht="38.25" x14ac:dyDescent="0.2">
      <c r="A26" s="34" t="s">
        <v>17</v>
      </c>
      <c r="B26" s="64" t="s">
        <v>115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 t="s">
        <v>18</v>
      </c>
      <c r="X26" s="101"/>
      <c r="Y26" s="89"/>
      <c r="Z26" s="52"/>
      <c r="AA26" s="52"/>
      <c r="AB26" s="52"/>
      <c r="AC26" s="52"/>
      <c r="AD26" s="52"/>
      <c r="AE26" s="52"/>
      <c r="AF26" s="52"/>
      <c r="AG26" s="52"/>
      <c r="AH26" s="52"/>
      <c r="AI26" s="52"/>
    </row>
    <row r="27" spans="1:35" s="8" customFormat="1" ht="94.5" customHeight="1" x14ac:dyDescent="0.2">
      <c r="A27" s="92"/>
      <c r="B27" s="114" t="s">
        <v>116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89"/>
      <c r="Z27" s="52"/>
      <c r="AA27" s="52"/>
      <c r="AB27" s="52"/>
      <c r="AC27" s="52"/>
      <c r="AD27" s="52"/>
      <c r="AE27" s="52"/>
      <c r="AF27" s="52"/>
      <c r="AG27" s="52"/>
      <c r="AH27" s="52"/>
      <c r="AI27" s="52"/>
    </row>
    <row r="28" spans="1:35" s="8" customFormat="1" ht="76.5" x14ac:dyDescent="0.2">
      <c r="A28" s="36"/>
      <c r="B28" s="39"/>
      <c r="C28" s="36" t="s">
        <v>22</v>
      </c>
      <c r="D28" s="34" t="s">
        <v>23</v>
      </c>
      <c r="E28" s="34" t="s">
        <v>68</v>
      </c>
      <c r="F28" s="37" t="s">
        <v>24</v>
      </c>
      <c r="G28" s="37" t="s">
        <v>66</v>
      </c>
      <c r="H28" s="37" t="s">
        <v>74</v>
      </c>
      <c r="I28" s="37" t="s">
        <v>25</v>
      </c>
      <c r="J28" s="37" t="s">
        <v>69</v>
      </c>
      <c r="K28" s="37" t="s">
        <v>70</v>
      </c>
      <c r="L28" s="37" t="s">
        <v>102</v>
      </c>
      <c r="M28" s="37" t="s">
        <v>106</v>
      </c>
      <c r="N28" s="37" t="s">
        <v>105</v>
      </c>
      <c r="O28" s="37" t="s">
        <v>104</v>
      </c>
      <c r="P28" s="44" t="s">
        <v>28</v>
      </c>
      <c r="Q28" s="44" t="s">
        <v>27</v>
      </c>
      <c r="R28" s="44" t="s">
        <v>26</v>
      </c>
      <c r="S28" s="44" t="s">
        <v>29</v>
      </c>
      <c r="T28" s="44" t="s">
        <v>49</v>
      </c>
      <c r="U28" s="44" t="s">
        <v>50</v>
      </c>
      <c r="V28" s="44" t="s">
        <v>30</v>
      </c>
      <c r="W28" s="40" t="s">
        <v>108</v>
      </c>
      <c r="X28" s="40" t="s">
        <v>107</v>
      </c>
      <c r="Y28" s="89"/>
      <c r="Z28" s="52"/>
      <c r="AA28" s="52"/>
      <c r="AB28" s="52"/>
      <c r="AC28" s="52"/>
      <c r="AD28" s="52"/>
      <c r="AE28" s="52"/>
      <c r="AF28" s="52"/>
      <c r="AG28" s="52"/>
      <c r="AH28" s="52"/>
      <c r="AI28" s="52"/>
    </row>
    <row r="29" spans="1:35" s="8" customFormat="1" ht="38.25" x14ac:dyDescent="0.2">
      <c r="A29" s="36">
        <v>1</v>
      </c>
      <c r="B29" s="128" t="s">
        <v>72</v>
      </c>
      <c r="C29" s="36" t="s">
        <v>54</v>
      </c>
      <c r="D29" s="35">
        <v>2011</v>
      </c>
      <c r="E29" s="35" t="s">
        <v>98</v>
      </c>
      <c r="F29" s="35" t="s">
        <v>40</v>
      </c>
      <c r="G29" s="35" t="s">
        <v>58</v>
      </c>
      <c r="H29" s="35">
        <v>3700</v>
      </c>
      <c r="I29" s="35" t="s">
        <v>31</v>
      </c>
      <c r="J29" s="57" t="s">
        <v>71</v>
      </c>
      <c r="K29" s="57" t="s">
        <v>31</v>
      </c>
      <c r="L29" s="93" t="s">
        <v>132</v>
      </c>
      <c r="M29" s="93" t="s">
        <v>124</v>
      </c>
      <c r="N29" s="94">
        <v>4044</v>
      </c>
      <c r="O29" s="94">
        <v>2246</v>
      </c>
      <c r="P29" s="95">
        <v>1.8</v>
      </c>
      <c r="Q29" s="96">
        <v>0.5</v>
      </c>
      <c r="R29" s="95">
        <v>1.8</v>
      </c>
      <c r="S29" s="96" t="s">
        <v>34</v>
      </c>
      <c r="T29" s="97">
        <v>1</v>
      </c>
      <c r="U29" s="95">
        <v>1</v>
      </c>
      <c r="V29" s="96">
        <v>1</v>
      </c>
      <c r="W29" s="98">
        <f>N29*P29*Q29*R29*T29*U29*V29</f>
        <v>6551.28</v>
      </c>
      <c r="X29" s="50">
        <f>O29*P29*Q29*R29*T29*U29*V29</f>
        <v>3638.5200000000004</v>
      </c>
      <c r="Y29" s="89"/>
      <c r="Z29" s="52"/>
      <c r="AA29" s="52"/>
      <c r="AB29" s="52"/>
      <c r="AC29" s="54"/>
      <c r="AD29" s="52"/>
      <c r="AE29" s="52"/>
      <c r="AF29" s="87"/>
      <c r="AG29" s="87"/>
      <c r="AH29" s="52"/>
      <c r="AI29" s="87"/>
    </row>
    <row r="30" spans="1:35" s="8" customFormat="1" ht="38.25" x14ac:dyDescent="0.2">
      <c r="A30" s="36">
        <v>2</v>
      </c>
      <c r="B30" s="128" t="s">
        <v>119</v>
      </c>
      <c r="C30" s="36" t="s">
        <v>54</v>
      </c>
      <c r="D30" s="35">
        <v>2018</v>
      </c>
      <c r="E30" s="43" t="s">
        <v>120</v>
      </c>
      <c r="F30" s="43" t="s">
        <v>40</v>
      </c>
      <c r="G30" s="43" t="s">
        <v>121</v>
      </c>
      <c r="H30" s="43">
        <v>4600</v>
      </c>
      <c r="I30" s="43" t="s">
        <v>122</v>
      </c>
      <c r="J30" s="56" t="s">
        <v>71</v>
      </c>
      <c r="K30" s="56" t="s">
        <v>122</v>
      </c>
      <c r="L30" s="93" t="s">
        <v>123</v>
      </c>
      <c r="M30" s="93" t="s">
        <v>133</v>
      </c>
      <c r="N30" s="96">
        <v>5053</v>
      </c>
      <c r="O30" s="94">
        <v>2807</v>
      </c>
      <c r="P30" s="95">
        <v>1.8</v>
      </c>
      <c r="Q30" s="96">
        <v>1</v>
      </c>
      <c r="R30" s="95">
        <v>1.8</v>
      </c>
      <c r="S30" s="95" t="s">
        <v>34</v>
      </c>
      <c r="T30" s="97">
        <v>1</v>
      </c>
      <c r="U30" s="95">
        <v>1</v>
      </c>
      <c r="V30" s="96">
        <v>1</v>
      </c>
      <c r="W30" s="98">
        <f>N30*P30*Q30*R30*T30*U30*V30</f>
        <v>16371.72</v>
      </c>
      <c r="X30" s="50">
        <f>O30*P30*Q30*R30*T30*U30*V30</f>
        <v>9094.68</v>
      </c>
      <c r="Y30" s="89"/>
      <c r="Z30" s="52"/>
      <c r="AA30" s="52"/>
      <c r="AB30" s="52"/>
      <c r="AC30" s="54"/>
      <c r="AD30" s="52"/>
      <c r="AE30" s="52"/>
      <c r="AF30" s="87"/>
      <c r="AG30" s="87"/>
      <c r="AH30" s="52"/>
      <c r="AI30" s="87"/>
    </row>
    <row r="31" spans="1:35" s="8" customFormat="1" ht="38.25" x14ac:dyDescent="0.2">
      <c r="A31" s="36">
        <v>3</v>
      </c>
      <c r="B31" s="128" t="s">
        <v>73</v>
      </c>
      <c r="C31" s="36" t="s">
        <v>54</v>
      </c>
      <c r="D31" s="35">
        <v>2008</v>
      </c>
      <c r="E31" s="43" t="s">
        <v>97</v>
      </c>
      <c r="F31" s="43" t="s">
        <v>41</v>
      </c>
      <c r="G31" s="43" t="s">
        <v>59</v>
      </c>
      <c r="H31" s="43">
        <v>3500</v>
      </c>
      <c r="I31" s="43" t="s">
        <v>32</v>
      </c>
      <c r="J31" s="56" t="s">
        <v>71</v>
      </c>
      <c r="K31" s="56" t="s">
        <v>75</v>
      </c>
      <c r="L31" s="93" t="s">
        <v>134</v>
      </c>
      <c r="M31" s="93" t="s">
        <v>125</v>
      </c>
      <c r="N31" s="94">
        <v>2911</v>
      </c>
      <c r="O31" s="94">
        <v>2058</v>
      </c>
      <c r="P31" s="95">
        <v>1.8</v>
      </c>
      <c r="Q31" s="96">
        <v>0.5</v>
      </c>
      <c r="R31" s="95">
        <v>1.8</v>
      </c>
      <c r="S31" s="95">
        <v>1.4</v>
      </c>
      <c r="T31" s="97">
        <v>1</v>
      </c>
      <c r="U31" s="95">
        <v>1</v>
      </c>
      <c r="V31" s="96">
        <v>1</v>
      </c>
      <c r="W31" s="98">
        <f t="shared" ref="W30:W41" si="0">N31*P31*Q31*R31*S31*T31*U31*V31</f>
        <v>6602.1480000000001</v>
      </c>
      <c r="X31" s="50">
        <f t="shared" ref="X30:X41" si="1">O31*P31*Q31*R31*S31*T31*U31*V31</f>
        <v>4667.5439999999999</v>
      </c>
      <c r="Y31" s="89"/>
      <c r="Z31" s="52"/>
      <c r="AA31" s="52"/>
      <c r="AB31" s="52"/>
      <c r="AC31" s="54"/>
      <c r="AD31" s="52"/>
      <c r="AE31" s="52"/>
      <c r="AF31" s="87"/>
      <c r="AG31" s="87"/>
      <c r="AH31" s="52"/>
      <c r="AI31" s="87"/>
    </row>
    <row r="32" spans="1:35" s="8" customFormat="1" ht="38.25" x14ac:dyDescent="0.2">
      <c r="A32" s="36">
        <v>4</v>
      </c>
      <c r="B32" s="128" t="s">
        <v>76</v>
      </c>
      <c r="C32" s="36" t="s">
        <v>54</v>
      </c>
      <c r="D32" s="35">
        <v>2007</v>
      </c>
      <c r="E32" s="43" t="s">
        <v>96</v>
      </c>
      <c r="F32" s="43" t="s">
        <v>41</v>
      </c>
      <c r="G32" s="43" t="s">
        <v>56</v>
      </c>
      <c r="H32" s="43">
        <v>2981</v>
      </c>
      <c r="I32" s="43" t="s">
        <v>33</v>
      </c>
      <c r="J32" s="56" t="s">
        <v>71</v>
      </c>
      <c r="K32" s="56" t="s">
        <v>77</v>
      </c>
      <c r="L32" s="93" t="s">
        <v>135</v>
      </c>
      <c r="M32" s="93" t="s">
        <v>126</v>
      </c>
      <c r="N32" s="94">
        <v>2911</v>
      </c>
      <c r="O32" s="94">
        <v>2058</v>
      </c>
      <c r="P32" s="95">
        <v>1.8</v>
      </c>
      <c r="Q32" s="96">
        <v>0.5</v>
      </c>
      <c r="R32" s="95">
        <v>1.8</v>
      </c>
      <c r="S32" s="95">
        <v>1.2</v>
      </c>
      <c r="T32" s="97">
        <v>1</v>
      </c>
      <c r="U32" s="95">
        <v>1</v>
      </c>
      <c r="V32" s="96">
        <v>1</v>
      </c>
      <c r="W32" s="98">
        <f t="shared" si="0"/>
        <v>5658.9840000000004</v>
      </c>
      <c r="X32" s="50">
        <f t="shared" si="1"/>
        <v>4000.752</v>
      </c>
      <c r="Y32" s="89"/>
      <c r="Z32" s="52"/>
      <c r="AA32" s="52"/>
      <c r="AB32" s="52"/>
      <c r="AC32" s="54"/>
      <c r="AD32" s="52"/>
      <c r="AE32" s="52"/>
      <c r="AF32" s="87"/>
      <c r="AG32" s="87"/>
      <c r="AH32" s="52"/>
      <c r="AI32" s="87"/>
    </row>
    <row r="33" spans="1:38" s="8" customFormat="1" ht="38.25" x14ac:dyDescent="0.2">
      <c r="A33" s="36">
        <v>5</v>
      </c>
      <c r="B33" s="128" t="s">
        <v>51</v>
      </c>
      <c r="C33" s="36" t="s">
        <v>54</v>
      </c>
      <c r="D33" s="35">
        <v>2008</v>
      </c>
      <c r="E33" s="43" t="s">
        <v>95</v>
      </c>
      <c r="F33" s="43" t="s">
        <v>42</v>
      </c>
      <c r="G33" s="43" t="s">
        <v>60</v>
      </c>
      <c r="H33" s="43"/>
      <c r="I33" s="43" t="s">
        <v>34</v>
      </c>
      <c r="J33" s="56" t="s">
        <v>34</v>
      </c>
      <c r="K33" s="56" t="s">
        <v>34</v>
      </c>
      <c r="L33" s="93" t="s">
        <v>136</v>
      </c>
      <c r="M33" s="93" t="s">
        <v>127</v>
      </c>
      <c r="N33" s="94">
        <v>1895</v>
      </c>
      <c r="O33" s="94">
        <v>899</v>
      </c>
      <c r="P33" s="95">
        <v>1</v>
      </c>
      <c r="Q33" s="96">
        <v>1</v>
      </c>
      <c r="R33" s="95">
        <v>1.8</v>
      </c>
      <c r="S33" s="99">
        <v>1</v>
      </c>
      <c r="T33" s="97">
        <v>1</v>
      </c>
      <c r="U33" s="95">
        <v>1</v>
      </c>
      <c r="V33" s="96">
        <v>1</v>
      </c>
      <c r="W33" s="98">
        <f>N33*P33*Q33*R33*S33*T33*U33*V33</f>
        <v>3411</v>
      </c>
      <c r="X33" s="50">
        <f t="shared" si="1"/>
        <v>1618.2</v>
      </c>
      <c r="Y33" s="89"/>
      <c r="Z33" s="52"/>
      <c r="AA33" s="52"/>
      <c r="AB33" s="52"/>
      <c r="AC33" s="54"/>
      <c r="AD33" s="52"/>
      <c r="AE33" s="52"/>
      <c r="AF33" s="87"/>
      <c r="AG33" s="87"/>
      <c r="AH33" s="52"/>
      <c r="AI33" s="87"/>
    </row>
    <row r="34" spans="1:38" s="8" customFormat="1" ht="38.25" x14ac:dyDescent="0.2">
      <c r="A34" s="36">
        <v>6</v>
      </c>
      <c r="B34" s="129" t="s">
        <v>46</v>
      </c>
      <c r="C34" s="36" t="s">
        <v>54</v>
      </c>
      <c r="D34" s="35">
        <v>1996</v>
      </c>
      <c r="E34" s="133" t="s">
        <v>94</v>
      </c>
      <c r="F34" s="133" t="s">
        <v>43</v>
      </c>
      <c r="G34" s="133" t="s">
        <v>61</v>
      </c>
      <c r="H34" s="133"/>
      <c r="I34" s="133" t="s">
        <v>34</v>
      </c>
      <c r="J34" s="134" t="s">
        <v>34</v>
      </c>
      <c r="K34" s="134" t="s">
        <v>34</v>
      </c>
      <c r="L34" s="134" t="s">
        <v>103</v>
      </c>
      <c r="M34" s="134" t="s">
        <v>125</v>
      </c>
      <c r="N34" s="94">
        <v>1895</v>
      </c>
      <c r="O34" s="94">
        <v>899</v>
      </c>
      <c r="P34" s="135">
        <v>1</v>
      </c>
      <c r="Q34" s="94">
        <v>1</v>
      </c>
      <c r="R34" s="135">
        <v>1.8</v>
      </c>
      <c r="S34" s="136">
        <v>1</v>
      </c>
      <c r="T34" s="137">
        <v>1</v>
      </c>
      <c r="U34" s="135">
        <v>1</v>
      </c>
      <c r="V34" s="94">
        <v>1</v>
      </c>
      <c r="W34" s="98">
        <f t="shared" si="0"/>
        <v>3411</v>
      </c>
      <c r="X34" s="98">
        <f t="shared" si="1"/>
        <v>1618.2</v>
      </c>
      <c r="Y34" s="89"/>
      <c r="Z34" s="52"/>
      <c r="AA34" s="52"/>
      <c r="AB34" s="52"/>
      <c r="AC34" s="54"/>
      <c r="AD34" s="52"/>
      <c r="AE34" s="52"/>
      <c r="AF34" s="87"/>
      <c r="AG34" s="87"/>
      <c r="AH34" s="52"/>
      <c r="AI34" s="87"/>
    </row>
    <row r="35" spans="1:38" s="8" customFormat="1" ht="38.25" x14ac:dyDescent="0.2">
      <c r="A35" s="36">
        <v>7</v>
      </c>
      <c r="B35" s="128" t="s">
        <v>78</v>
      </c>
      <c r="C35" s="36" t="s">
        <v>54</v>
      </c>
      <c r="D35" s="35">
        <v>2008</v>
      </c>
      <c r="E35" s="43" t="s">
        <v>93</v>
      </c>
      <c r="F35" s="43" t="s">
        <v>40</v>
      </c>
      <c r="G35" s="43">
        <v>115.6</v>
      </c>
      <c r="H35" s="43">
        <v>4250</v>
      </c>
      <c r="I35" s="43" t="s">
        <v>35</v>
      </c>
      <c r="J35" s="56" t="s">
        <v>71</v>
      </c>
      <c r="K35" s="56" t="s">
        <v>79</v>
      </c>
      <c r="L35" s="93" t="s">
        <v>137</v>
      </c>
      <c r="M35" s="93" t="s">
        <v>125</v>
      </c>
      <c r="N35" s="94">
        <v>5053</v>
      </c>
      <c r="O35" s="94">
        <v>2807</v>
      </c>
      <c r="P35" s="95">
        <v>1.8</v>
      </c>
      <c r="Q35" s="96">
        <v>0.5</v>
      </c>
      <c r="R35" s="95">
        <v>1.8</v>
      </c>
      <c r="S35" s="99">
        <v>1</v>
      </c>
      <c r="T35" s="97">
        <v>1</v>
      </c>
      <c r="U35" s="95">
        <v>1</v>
      </c>
      <c r="V35" s="96">
        <v>1</v>
      </c>
      <c r="W35" s="98">
        <f t="shared" si="0"/>
        <v>8185.86</v>
      </c>
      <c r="X35" s="50">
        <f t="shared" si="1"/>
        <v>4547.34</v>
      </c>
      <c r="Y35" s="89"/>
      <c r="Z35" s="52"/>
      <c r="AA35" s="52"/>
      <c r="AB35" s="52"/>
      <c r="AC35" s="54"/>
      <c r="AD35" s="52"/>
      <c r="AE35" s="52"/>
      <c r="AF35" s="87"/>
      <c r="AG35" s="87"/>
      <c r="AH35" s="52"/>
      <c r="AI35" s="87"/>
    </row>
    <row r="36" spans="1:38" s="8" customFormat="1" ht="38.25" x14ac:dyDescent="0.2">
      <c r="A36" s="36">
        <v>8</v>
      </c>
      <c r="B36" s="128" t="s">
        <v>45</v>
      </c>
      <c r="C36" s="36" t="s">
        <v>54</v>
      </c>
      <c r="D36" s="35">
        <v>2007</v>
      </c>
      <c r="E36" s="43" t="s">
        <v>92</v>
      </c>
      <c r="F36" s="43" t="s">
        <v>42</v>
      </c>
      <c r="G36" s="43" t="s">
        <v>62</v>
      </c>
      <c r="H36" s="43"/>
      <c r="I36" s="43" t="s">
        <v>34</v>
      </c>
      <c r="J36" s="56" t="s">
        <v>34</v>
      </c>
      <c r="K36" s="57" t="s">
        <v>34</v>
      </c>
      <c r="L36" s="93" t="s">
        <v>138</v>
      </c>
      <c r="M36" s="93" t="s">
        <v>125</v>
      </c>
      <c r="N36" s="94">
        <v>1895</v>
      </c>
      <c r="O36" s="94">
        <v>899</v>
      </c>
      <c r="P36" s="95">
        <v>1</v>
      </c>
      <c r="Q36" s="96">
        <v>0.5</v>
      </c>
      <c r="R36" s="95">
        <v>1.8</v>
      </c>
      <c r="S36" s="99">
        <v>1</v>
      </c>
      <c r="T36" s="97">
        <v>1</v>
      </c>
      <c r="U36" s="95">
        <v>1</v>
      </c>
      <c r="V36" s="96">
        <v>1.24</v>
      </c>
      <c r="W36" s="98">
        <f t="shared" si="0"/>
        <v>2114.8200000000002</v>
      </c>
      <c r="X36" s="50">
        <f t="shared" si="1"/>
        <v>1003.284</v>
      </c>
      <c r="Y36" s="89"/>
      <c r="Z36" s="52"/>
      <c r="AA36" s="52"/>
      <c r="AB36" s="52"/>
      <c r="AC36" s="54"/>
      <c r="AD36" s="52"/>
      <c r="AE36" s="52"/>
      <c r="AF36" s="87"/>
      <c r="AG36" s="87"/>
      <c r="AH36" s="52"/>
      <c r="AI36" s="87"/>
    </row>
    <row r="37" spans="1:38" s="8" customFormat="1" ht="38.25" x14ac:dyDescent="0.2">
      <c r="A37" s="36">
        <v>9</v>
      </c>
      <c r="B37" s="128" t="s">
        <v>80</v>
      </c>
      <c r="C37" s="36" t="s">
        <v>54</v>
      </c>
      <c r="D37" s="35">
        <v>2010</v>
      </c>
      <c r="E37" s="43" t="s">
        <v>91</v>
      </c>
      <c r="F37" s="43" t="s">
        <v>41</v>
      </c>
      <c r="G37" s="43" t="s">
        <v>64</v>
      </c>
      <c r="H37" s="43">
        <v>1610</v>
      </c>
      <c r="I37" s="43" t="s">
        <v>36</v>
      </c>
      <c r="J37" s="56" t="s">
        <v>71</v>
      </c>
      <c r="K37" s="57" t="s">
        <v>36</v>
      </c>
      <c r="L37" s="93" t="s">
        <v>139</v>
      </c>
      <c r="M37" s="93" t="s">
        <v>128</v>
      </c>
      <c r="N37" s="94">
        <v>2911</v>
      </c>
      <c r="O37" s="94">
        <v>2058</v>
      </c>
      <c r="P37" s="95">
        <v>1.8</v>
      </c>
      <c r="Q37" s="96">
        <v>0.5</v>
      </c>
      <c r="R37" s="95">
        <v>1.8</v>
      </c>
      <c r="S37" s="95">
        <v>1.1000000000000001</v>
      </c>
      <c r="T37" s="97">
        <v>1</v>
      </c>
      <c r="U37" s="95">
        <v>1</v>
      </c>
      <c r="V37" s="96">
        <v>1.1599999999999999</v>
      </c>
      <c r="W37" s="98">
        <f t="shared" si="0"/>
        <v>6017.3863200000005</v>
      </c>
      <c r="X37" s="50">
        <f t="shared" si="1"/>
        <v>4254.1329599999999</v>
      </c>
      <c r="Y37" s="89"/>
      <c r="Z37" s="52"/>
      <c r="AA37" s="52"/>
      <c r="AB37" s="52"/>
      <c r="AC37" s="54"/>
      <c r="AD37" s="52"/>
      <c r="AE37" s="52"/>
      <c r="AF37" s="87"/>
      <c r="AG37" s="87"/>
      <c r="AH37" s="52"/>
      <c r="AI37" s="87"/>
    </row>
    <row r="38" spans="1:38" s="8" customFormat="1" ht="38.25" x14ac:dyDescent="0.2">
      <c r="A38" s="36">
        <v>10</v>
      </c>
      <c r="B38" s="128" t="s">
        <v>82</v>
      </c>
      <c r="C38" s="36" t="s">
        <v>54</v>
      </c>
      <c r="D38" s="35">
        <v>2014</v>
      </c>
      <c r="E38" s="35" t="s">
        <v>90</v>
      </c>
      <c r="F38" s="35" t="s">
        <v>41</v>
      </c>
      <c r="G38" s="35" t="s">
        <v>57</v>
      </c>
      <c r="H38" s="35">
        <v>3000</v>
      </c>
      <c r="I38" s="35" t="s">
        <v>37</v>
      </c>
      <c r="J38" s="57" t="s">
        <v>71</v>
      </c>
      <c r="K38" s="57" t="s">
        <v>81</v>
      </c>
      <c r="L38" s="93" t="s">
        <v>140</v>
      </c>
      <c r="M38" s="57" t="s">
        <v>129</v>
      </c>
      <c r="N38" s="37">
        <v>2911</v>
      </c>
      <c r="O38" s="37">
        <v>2058</v>
      </c>
      <c r="P38" s="65">
        <v>1.8</v>
      </c>
      <c r="Q38" s="132">
        <v>0.85</v>
      </c>
      <c r="R38" s="65">
        <v>1.8</v>
      </c>
      <c r="S38" s="65">
        <v>1.2</v>
      </c>
      <c r="T38" s="66">
        <v>1</v>
      </c>
      <c r="U38" s="65">
        <v>1</v>
      </c>
      <c r="V38" s="67">
        <v>1</v>
      </c>
      <c r="W38" s="50">
        <f t="shared" si="0"/>
        <v>9620.2728000000006</v>
      </c>
      <c r="X38" s="50">
        <f t="shared" si="1"/>
        <v>6801.2784000000001</v>
      </c>
      <c r="Y38" s="89"/>
      <c r="Z38" s="52"/>
      <c r="AA38" s="52"/>
      <c r="AB38" s="52"/>
      <c r="AC38" s="54"/>
      <c r="AD38" s="52"/>
      <c r="AE38" s="52"/>
      <c r="AF38" s="87"/>
      <c r="AG38" s="87"/>
      <c r="AH38" s="52"/>
      <c r="AI38" s="87"/>
    </row>
    <row r="39" spans="1:38" s="8" customFormat="1" ht="38.25" x14ac:dyDescent="0.2">
      <c r="A39" s="36">
        <v>11</v>
      </c>
      <c r="B39" s="130" t="s">
        <v>83</v>
      </c>
      <c r="C39" s="36" t="s">
        <v>54</v>
      </c>
      <c r="D39" s="35">
        <v>2006</v>
      </c>
      <c r="E39" s="43" t="s">
        <v>89</v>
      </c>
      <c r="F39" s="43" t="s">
        <v>41</v>
      </c>
      <c r="G39" s="43" t="s">
        <v>63</v>
      </c>
      <c r="H39" s="43">
        <v>2520</v>
      </c>
      <c r="I39" s="43" t="s">
        <v>38</v>
      </c>
      <c r="J39" s="56" t="s">
        <v>84</v>
      </c>
      <c r="K39" s="57" t="s">
        <v>85</v>
      </c>
      <c r="L39" s="93" t="s">
        <v>141</v>
      </c>
      <c r="M39" s="57" t="s">
        <v>130</v>
      </c>
      <c r="N39" s="37">
        <v>2911</v>
      </c>
      <c r="O39" s="37">
        <v>2058</v>
      </c>
      <c r="P39" s="45">
        <v>1.8</v>
      </c>
      <c r="Q39" s="44">
        <v>0.5</v>
      </c>
      <c r="R39" s="45">
        <v>1.8</v>
      </c>
      <c r="S39" s="45">
        <v>1.1000000000000001</v>
      </c>
      <c r="T39" s="46">
        <v>1</v>
      </c>
      <c r="U39" s="45">
        <v>1</v>
      </c>
      <c r="V39" s="47">
        <v>1.1599999999999999</v>
      </c>
      <c r="W39" s="50">
        <f t="shared" si="0"/>
        <v>6017.3863200000005</v>
      </c>
      <c r="X39" s="50">
        <f t="shared" si="1"/>
        <v>4254.1329599999999</v>
      </c>
      <c r="Y39" s="89"/>
      <c r="Z39" s="52"/>
      <c r="AA39" s="52"/>
      <c r="AB39" s="52"/>
      <c r="AC39" s="54"/>
      <c r="AD39" s="52"/>
      <c r="AE39" s="52"/>
      <c r="AF39" s="87"/>
      <c r="AG39" s="87"/>
      <c r="AH39" s="52"/>
      <c r="AI39" s="87"/>
    </row>
    <row r="40" spans="1:38" s="8" customFormat="1" ht="38.25" x14ac:dyDescent="0.2">
      <c r="A40" s="36">
        <v>12</v>
      </c>
      <c r="B40" s="130" t="s">
        <v>44</v>
      </c>
      <c r="C40" s="35" t="s">
        <v>54</v>
      </c>
      <c r="D40" s="35">
        <v>2005</v>
      </c>
      <c r="E40" s="35" t="s">
        <v>88</v>
      </c>
      <c r="F40" s="35" t="s">
        <v>41</v>
      </c>
      <c r="G40" s="35" t="s">
        <v>65</v>
      </c>
      <c r="H40" s="35">
        <v>3500</v>
      </c>
      <c r="I40" s="35" t="s">
        <v>39</v>
      </c>
      <c r="J40" s="57" t="s">
        <v>71</v>
      </c>
      <c r="K40" s="57" t="s">
        <v>86</v>
      </c>
      <c r="L40" s="93" t="s">
        <v>142</v>
      </c>
      <c r="M40" s="57" t="s">
        <v>128</v>
      </c>
      <c r="N40" s="37">
        <v>2911</v>
      </c>
      <c r="O40" s="37">
        <v>2058</v>
      </c>
      <c r="P40" s="45">
        <v>1.8</v>
      </c>
      <c r="Q40" s="44">
        <v>0.5</v>
      </c>
      <c r="R40" s="45">
        <v>1.8</v>
      </c>
      <c r="S40" s="45">
        <v>1.4</v>
      </c>
      <c r="T40" s="46">
        <v>1</v>
      </c>
      <c r="U40" s="45">
        <v>1</v>
      </c>
      <c r="V40" s="48">
        <v>1</v>
      </c>
      <c r="W40" s="50">
        <f t="shared" si="0"/>
        <v>6602.1480000000001</v>
      </c>
      <c r="X40" s="50">
        <f t="shared" si="1"/>
        <v>4667.5439999999999</v>
      </c>
      <c r="Y40" s="89"/>
      <c r="Z40" s="53"/>
      <c r="AA40" s="53"/>
      <c r="AB40" s="53"/>
      <c r="AC40" s="55"/>
      <c r="AD40" s="53"/>
      <c r="AE40" s="53"/>
      <c r="AF40" s="87"/>
      <c r="AG40" s="87"/>
      <c r="AH40" s="52"/>
      <c r="AI40" s="87"/>
    </row>
    <row r="41" spans="1:38" s="8" customFormat="1" ht="38.25" x14ac:dyDescent="0.2">
      <c r="A41" s="36">
        <v>13</v>
      </c>
      <c r="B41" s="131" t="s">
        <v>52</v>
      </c>
      <c r="C41" s="36" t="s">
        <v>54</v>
      </c>
      <c r="D41" s="35">
        <v>2008</v>
      </c>
      <c r="E41" s="35" t="s">
        <v>87</v>
      </c>
      <c r="F41" s="35" t="s">
        <v>53</v>
      </c>
      <c r="G41" s="35" t="s">
        <v>55</v>
      </c>
      <c r="H41" s="35">
        <v>4950</v>
      </c>
      <c r="I41" s="35" t="s">
        <v>67</v>
      </c>
      <c r="J41" s="57" t="s">
        <v>67</v>
      </c>
      <c r="K41" s="57" t="s">
        <v>71</v>
      </c>
      <c r="L41" s="93" t="s">
        <v>143</v>
      </c>
      <c r="M41" s="57" t="s">
        <v>130</v>
      </c>
      <c r="N41" s="62">
        <v>5053</v>
      </c>
      <c r="O41" s="37">
        <v>2807</v>
      </c>
      <c r="P41" s="45">
        <v>1.8</v>
      </c>
      <c r="Q41" s="44">
        <v>0.9</v>
      </c>
      <c r="R41" s="45">
        <v>1.8</v>
      </c>
      <c r="S41" s="48" t="s">
        <v>34</v>
      </c>
      <c r="T41" s="46">
        <v>1</v>
      </c>
      <c r="U41" s="45">
        <v>1</v>
      </c>
      <c r="V41" s="48">
        <v>1</v>
      </c>
      <c r="W41" s="50">
        <f>N41*P41*Q41*R41*T41*U41*V41</f>
        <v>14734.547999999999</v>
      </c>
      <c r="X41" s="50">
        <f>O41*P41*Q41*R41*T41*U41*V41</f>
        <v>8185.2120000000004</v>
      </c>
      <c r="Y41" s="89"/>
      <c r="Z41" s="53"/>
      <c r="AA41" s="53"/>
      <c r="AB41" s="53"/>
      <c r="AC41" s="55"/>
      <c r="AD41" s="53"/>
      <c r="AE41" s="53"/>
      <c r="AF41" s="87"/>
      <c r="AG41" s="87"/>
      <c r="AH41" s="52"/>
      <c r="AI41" s="87"/>
    </row>
    <row r="42" spans="1:38" x14ac:dyDescent="0.25">
      <c r="A42" s="115" t="s">
        <v>19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7"/>
      <c r="W42" s="31">
        <f>SUM(W29:W41)</f>
        <v>95298.553440000003</v>
      </c>
      <c r="X42" s="31">
        <f>SUM(X29:X41)</f>
        <v>58350.820320000006</v>
      </c>
      <c r="AF42" s="53"/>
      <c r="AG42" s="53"/>
      <c r="AH42" s="53"/>
      <c r="AI42" s="87"/>
      <c r="AJ42" s="2"/>
      <c r="AK42" s="2"/>
      <c r="AL42" s="2"/>
    </row>
    <row r="43" spans="1:38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2"/>
      <c r="X43" s="13"/>
      <c r="AF43" s="53"/>
      <c r="AG43" s="53"/>
      <c r="AH43" s="53"/>
      <c r="AI43" s="53"/>
      <c r="AJ43" s="2"/>
      <c r="AK43" s="2"/>
      <c r="AL43" s="2"/>
    </row>
    <row r="44" spans="1:38" ht="41.25" customHeight="1" x14ac:dyDescent="0.25">
      <c r="A44" s="41"/>
      <c r="B44" s="106" t="s">
        <v>109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41"/>
      <c r="Q44" s="41"/>
      <c r="R44" s="41"/>
      <c r="S44" s="41"/>
      <c r="T44" s="41"/>
      <c r="U44" s="41"/>
      <c r="V44" s="41"/>
      <c r="W44" s="42"/>
      <c r="X44" s="13"/>
      <c r="AF44" s="53"/>
      <c r="AG44" s="53"/>
      <c r="AH44" s="53"/>
      <c r="AI44" s="53"/>
      <c r="AJ44" s="2"/>
      <c r="AK44" s="2"/>
      <c r="AL44" s="2"/>
    </row>
    <row r="45" spans="1:38" ht="15.75" x14ac:dyDescent="0.25">
      <c r="A45" s="41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41"/>
      <c r="Q45" s="41"/>
      <c r="R45" s="41"/>
      <c r="S45" s="41"/>
      <c r="T45" s="41"/>
      <c r="U45" s="41"/>
      <c r="V45" s="41"/>
      <c r="W45" s="42"/>
      <c r="X45" s="13"/>
      <c r="AF45" s="53"/>
      <c r="AG45" s="53"/>
      <c r="AH45" s="53"/>
      <c r="AI45" s="53"/>
      <c r="AJ45" s="2"/>
      <c r="AK45" s="2"/>
      <c r="AL45" s="2"/>
    </row>
    <row r="46" spans="1:38" ht="15.75" x14ac:dyDescent="0.25">
      <c r="A46" s="41"/>
      <c r="B46" s="58" t="s">
        <v>99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41"/>
      <c r="Q46" s="41"/>
      <c r="R46" s="41"/>
      <c r="S46" s="41"/>
      <c r="T46" s="41"/>
      <c r="U46" s="41"/>
      <c r="V46" s="41"/>
      <c r="W46" s="42"/>
      <c r="X46" s="13"/>
      <c r="AF46" s="53"/>
      <c r="AG46" s="53"/>
      <c r="AH46" s="53"/>
      <c r="AI46" s="53"/>
      <c r="AJ46" s="2"/>
      <c r="AK46" s="2"/>
      <c r="AL46" s="2"/>
    </row>
    <row r="47" spans="1:38" ht="15.75" x14ac:dyDescent="0.25">
      <c r="A47" s="41"/>
      <c r="B47" s="60" t="s">
        <v>100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41"/>
      <c r="Q47" s="41"/>
      <c r="R47" s="41"/>
      <c r="S47" s="41"/>
      <c r="T47" s="41"/>
      <c r="U47" s="41"/>
      <c r="V47" s="41"/>
      <c r="W47" s="42"/>
      <c r="X47" s="13"/>
      <c r="AF47" s="53"/>
      <c r="AG47" s="53"/>
      <c r="AH47" s="53"/>
      <c r="AI47" s="53"/>
      <c r="AJ47" s="2"/>
      <c r="AK47" s="2"/>
      <c r="AL47" s="2"/>
    </row>
    <row r="48" spans="1:38" ht="15.75" x14ac:dyDescent="0.25">
      <c r="A48" s="41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41"/>
      <c r="Q48" s="41"/>
      <c r="R48" s="41"/>
      <c r="S48" s="41"/>
      <c r="T48" s="41"/>
      <c r="U48" s="41"/>
      <c r="V48" s="41"/>
      <c r="W48" s="42"/>
      <c r="X48" s="13"/>
      <c r="AF48" s="53"/>
      <c r="AG48" s="53"/>
      <c r="AH48" s="53"/>
      <c r="AI48" s="53"/>
      <c r="AJ48" s="2"/>
      <c r="AK48" s="2"/>
      <c r="AL48" s="2"/>
    </row>
    <row r="49" spans="1:38" ht="15.75" x14ac:dyDescent="0.25">
      <c r="A49" s="41"/>
      <c r="B49" s="60" t="s">
        <v>118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41"/>
      <c r="Q49" s="41"/>
      <c r="R49" s="41"/>
      <c r="S49" s="41"/>
      <c r="T49" s="41"/>
      <c r="U49" s="41"/>
      <c r="V49" s="41"/>
      <c r="W49" s="42"/>
      <c r="X49" s="2"/>
      <c r="AB49" s="53"/>
      <c r="AD49" s="53"/>
      <c r="AE49" s="53"/>
      <c r="AF49" s="53"/>
      <c r="AG49" s="53"/>
      <c r="AH49" s="53"/>
      <c r="AI49" s="53"/>
      <c r="AJ49" s="2"/>
      <c r="AK49" s="2"/>
      <c r="AL49" s="2"/>
    </row>
    <row r="50" spans="1:38" ht="15.75" x14ac:dyDescent="0.25">
      <c r="A50" s="41"/>
      <c r="B50" s="60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41"/>
      <c r="Q50" s="41"/>
      <c r="R50" s="41"/>
      <c r="S50" s="41"/>
      <c r="T50" s="41"/>
      <c r="U50" s="41"/>
      <c r="V50" s="41"/>
      <c r="W50" s="42"/>
      <c r="X50" s="2"/>
      <c r="AB50" s="53"/>
      <c r="AD50" s="53"/>
      <c r="AE50" s="53"/>
      <c r="AF50" s="53"/>
      <c r="AG50" s="53"/>
      <c r="AH50" s="53"/>
      <c r="AI50" s="53"/>
      <c r="AJ50" s="2"/>
      <c r="AK50" s="2"/>
      <c r="AL50" s="2"/>
    </row>
    <row r="51" spans="1:38" ht="15.75" x14ac:dyDescent="0.25">
      <c r="A51" s="41"/>
      <c r="B51" s="61" t="s">
        <v>47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41"/>
      <c r="Q51" s="41"/>
      <c r="R51" s="41"/>
      <c r="S51" s="41"/>
      <c r="T51" s="41"/>
      <c r="U51" s="41"/>
      <c r="V51" s="41"/>
      <c r="W51" s="42"/>
      <c r="X51" s="2"/>
      <c r="AB51" s="53"/>
      <c r="AD51" s="53"/>
      <c r="AE51" s="53"/>
      <c r="AF51" s="53"/>
      <c r="AG51" s="53"/>
      <c r="AH51" s="53"/>
      <c r="AI51" s="53"/>
      <c r="AJ51" s="2"/>
      <c r="AK51" s="2"/>
      <c r="AL51" s="2"/>
    </row>
    <row r="52" spans="1:38" ht="15.75" x14ac:dyDescent="0.25">
      <c r="A52" s="41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41"/>
      <c r="Q52" s="41"/>
      <c r="R52" s="41"/>
      <c r="S52" s="41"/>
      <c r="T52" s="41"/>
      <c r="U52" s="41"/>
      <c r="V52" s="41"/>
      <c r="W52" s="42"/>
      <c r="X52" s="2"/>
      <c r="AB52" s="53"/>
      <c r="AD52" s="53"/>
      <c r="AE52" s="53"/>
      <c r="AF52" s="53"/>
      <c r="AG52" s="53"/>
      <c r="AH52" s="53"/>
      <c r="AI52" s="53"/>
      <c r="AJ52" s="2"/>
      <c r="AK52" s="2"/>
      <c r="AL52" s="2"/>
    </row>
    <row r="53" spans="1:38" ht="15.75" x14ac:dyDescent="0.25">
      <c r="A53" s="41"/>
      <c r="B53" s="77" t="s">
        <v>117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41"/>
      <c r="Q53" s="41"/>
      <c r="R53" s="41"/>
      <c r="S53" s="41"/>
      <c r="T53" s="41"/>
      <c r="U53" s="41"/>
      <c r="V53" s="41"/>
      <c r="W53" s="42"/>
      <c r="X53" s="2"/>
      <c r="AB53" s="53"/>
      <c r="AD53" s="53"/>
      <c r="AE53" s="53"/>
      <c r="AF53" s="53"/>
      <c r="AG53" s="53"/>
      <c r="AH53" s="53"/>
      <c r="AI53" s="53"/>
      <c r="AJ53" s="2"/>
      <c r="AK53" s="2"/>
      <c r="AL53" s="2"/>
    </row>
    <row r="54" spans="1:38" ht="15.75" x14ac:dyDescent="0.25">
      <c r="A54" s="41"/>
      <c r="B54" s="77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41"/>
      <c r="Q54" s="41"/>
      <c r="R54" s="41"/>
      <c r="S54" s="41"/>
      <c r="T54" s="41"/>
      <c r="U54" s="41"/>
      <c r="V54" s="41"/>
      <c r="W54" s="42"/>
      <c r="X54" s="2"/>
      <c r="AB54" s="53"/>
      <c r="AD54" s="53"/>
      <c r="AE54" s="53"/>
      <c r="AF54" s="53"/>
      <c r="AG54" s="53"/>
      <c r="AH54" s="53"/>
      <c r="AI54" s="53"/>
      <c r="AJ54" s="2"/>
      <c r="AK54" s="2"/>
      <c r="AL54" s="2"/>
    </row>
    <row r="55" spans="1:38" ht="15.75" x14ac:dyDescent="0.25">
      <c r="A55" s="41"/>
      <c r="B55" s="61" t="s">
        <v>48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41"/>
      <c r="Q55" s="41"/>
      <c r="R55" s="41"/>
      <c r="S55" s="41"/>
      <c r="T55" s="41"/>
      <c r="U55" s="41"/>
      <c r="V55" s="41"/>
      <c r="W55" s="42"/>
      <c r="X55" s="2"/>
      <c r="AB55" s="53"/>
      <c r="AD55" s="53"/>
      <c r="AE55" s="53"/>
      <c r="AF55" s="53"/>
      <c r="AG55" s="53"/>
      <c r="AH55" s="53"/>
      <c r="AI55" s="53"/>
      <c r="AJ55" s="2"/>
      <c r="AK55" s="2"/>
      <c r="AL55" s="2"/>
    </row>
    <row r="56" spans="1:38" ht="15.75" x14ac:dyDescent="0.25">
      <c r="A56" s="41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41"/>
      <c r="Q56" s="41"/>
      <c r="R56" s="41"/>
      <c r="S56" s="41"/>
      <c r="T56" s="41"/>
      <c r="U56" s="41"/>
      <c r="V56" s="41"/>
      <c r="W56" s="42"/>
      <c r="X56" s="2"/>
      <c r="AB56" s="53"/>
      <c r="AD56" s="53"/>
      <c r="AE56" s="53"/>
      <c r="AF56" s="53"/>
      <c r="AG56" s="53"/>
      <c r="AH56" s="53"/>
      <c r="AI56" s="53"/>
      <c r="AJ56" s="2"/>
      <c r="AK56" s="2"/>
      <c r="AL56" s="2"/>
    </row>
    <row r="57" spans="1:38" ht="15.75" customHeight="1" x14ac:dyDescent="0.25">
      <c r="A57" s="76"/>
      <c r="B57" s="77" t="s">
        <v>110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6"/>
      <c r="Q57" s="76"/>
      <c r="R57" s="76"/>
      <c r="S57" s="76"/>
      <c r="T57" s="76"/>
      <c r="U57" s="76"/>
      <c r="V57" s="76"/>
      <c r="W57" s="79"/>
      <c r="X57" s="2"/>
      <c r="AB57" s="53"/>
      <c r="AD57" s="53"/>
      <c r="AE57" s="53"/>
      <c r="AF57" s="53"/>
      <c r="AG57" s="53"/>
      <c r="AH57" s="53"/>
      <c r="AI57" s="53"/>
      <c r="AJ57" s="2"/>
      <c r="AK57" s="2"/>
      <c r="AL57" s="2"/>
    </row>
    <row r="58" spans="1:38" ht="15.75" customHeight="1" x14ac:dyDescent="0.25">
      <c r="A58" s="76"/>
      <c r="B58" s="80">
        <f>X42</f>
        <v>58350.820320000006</v>
      </c>
      <c r="C58" s="81" t="s">
        <v>101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6"/>
      <c r="Q58" s="76"/>
      <c r="R58" s="76"/>
      <c r="S58" s="76"/>
      <c r="T58" s="76"/>
      <c r="U58" s="76"/>
      <c r="V58" s="76"/>
      <c r="W58" s="79"/>
      <c r="X58" s="2"/>
      <c r="AB58" s="53"/>
      <c r="AD58" s="53"/>
      <c r="AE58" s="53"/>
      <c r="AF58" s="53"/>
      <c r="AG58" s="53"/>
      <c r="AH58" s="53"/>
      <c r="AI58" s="53"/>
      <c r="AJ58" s="2"/>
      <c r="AK58" s="2"/>
      <c r="AL58" s="2"/>
    </row>
    <row r="59" spans="1:38" ht="15.75" customHeight="1" x14ac:dyDescent="0.25">
      <c r="A59" s="76"/>
      <c r="B59" s="80"/>
      <c r="C59" s="82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6"/>
      <c r="Q59" s="76"/>
      <c r="R59" s="76"/>
      <c r="S59" s="76"/>
      <c r="T59" s="76"/>
      <c r="U59" s="76"/>
      <c r="V59" s="76"/>
      <c r="W59" s="79"/>
      <c r="X59" s="2"/>
      <c r="AB59" s="53"/>
      <c r="AD59" s="53"/>
      <c r="AE59" s="53"/>
      <c r="AF59" s="53"/>
      <c r="AG59" s="53"/>
      <c r="AH59" s="53"/>
      <c r="AI59" s="53"/>
      <c r="AJ59" s="2"/>
      <c r="AK59" s="2"/>
      <c r="AL59" s="2"/>
    </row>
    <row r="60" spans="1:38" ht="15.75" customHeight="1" x14ac:dyDescent="0.25">
      <c r="A60" s="76"/>
      <c r="B60" s="60" t="s">
        <v>111</v>
      </c>
      <c r="C60" s="60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6"/>
      <c r="Q60" s="76"/>
      <c r="R60" s="76"/>
      <c r="S60" s="76"/>
      <c r="T60" s="76"/>
      <c r="U60" s="76"/>
      <c r="V60" s="76"/>
      <c r="W60" s="79"/>
      <c r="X60" s="2"/>
      <c r="AB60" s="53"/>
      <c r="AD60" s="53"/>
      <c r="AE60" s="53"/>
      <c r="AF60" s="53"/>
      <c r="AG60" s="53"/>
      <c r="AH60" s="53"/>
      <c r="AI60" s="53"/>
      <c r="AJ60" s="2"/>
      <c r="AK60" s="2"/>
      <c r="AL60" s="2"/>
    </row>
    <row r="61" spans="1:38" ht="15.75" customHeight="1" x14ac:dyDescent="0.25">
      <c r="A61" s="76"/>
      <c r="B61" s="83">
        <f>W42</f>
        <v>95298.553440000003</v>
      </c>
      <c r="C61" s="81" t="s">
        <v>101</v>
      </c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6"/>
      <c r="Q61" s="76"/>
      <c r="R61" s="76"/>
      <c r="S61" s="76"/>
      <c r="T61" s="76"/>
      <c r="U61" s="76"/>
      <c r="V61" s="76"/>
      <c r="W61" s="79"/>
      <c r="X61" s="2"/>
      <c r="AB61" s="53"/>
      <c r="AD61" s="53"/>
      <c r="AE61" s="53"/>
      <c r="AF61" s="53"/>
      <c r="AG61" s="53"/>
      <c r="AH61" s="53"/>
      <c r="AI61" s="53"/>
      <c r="AJ61" s="2"/>
      <c r="AK61" s="2"/>
      <c r="AL61" s="2"/>
    </row>
    <row r="62" spans="1:38" ht="15.75" x14ac:dyDescent="0.25">
      <c r="A62" s="41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41"/>
      <c r="Q62" s="41"/>
      <c r="R62" s="41"/>
      <c r="S62" s="41"/>
      <c r="T62" s="41"/>
      <c r="U62" s="41"/>
      <c r="V62" s="41"/>
      <c r="W62" s="42"/>
      <c r="X62" s="2"/>
      <c r="AB62" s="53"/>
      <c r="AD62" s="53"/>
      <c r="AE62" s="53"/>
      <c r="AF62" s="53"/>
      <c r="AG62" s="53"/>
      <c r="AH62" s="53"/>
      <c r="AI62" s="53"/>
      <c r="AJ62" s="2"/>
      <c r="AK62" s="2"/>
      <c r="AL62" s="2"/>
    </row>
    <row r="63" spans="1:38" ht="15.75" x14ac:dyDescent="0.25">
      <c r="B63" s="69" t="s">
        <v>3</v>
      </c>
      <c r="C63" s="69"/>
      <c r="D63" s="69"/>
      <c r="E63" s="69"/>
      <c r="F63" s="68"/>
      <c r="G63" s="60"/>
      <c r="H63" s="60"/>
      <c r="I63" s="2"/>
      <c r="J63" s="2"/>
      <c r="K63" s="68"/>
      <c r="L63" s="68"/>
      <c r="M63" s="68"/>
      <c r="N63" s="68"/>
      <c r="O63" s="68"/>
      <c r="P63" s="38"/>
      <c r="Q63" s="38"/>
      <c r="R63" s="38"/>
      <c r="S63" s="38"/>
      <c r="T63" s="38"/>
      <c r="U63" s="38"/>
      <c r="V63" s="38"/>
      <c r="W63" s="11"/>
      <c r="X63" s="9"/>
      <c r="Y63" s="91"/>
      <c r="Z63" s="88"/>
      <c r="AA63" s="88"/>
      <c r="AC63" s="88"/>
      <c r="AJ63" s="7"/>
    </row>
    <row r="64" spans="1:38" ht="15.75" x14ac:dyDescent="0.25">
      <c r="A64" s="27"/>
      <c r="B64" s="75">
        <f>X42</f>
        <v>58350.820320000006</v>
      </c>
      <c r="C64" s="75" t="s">
        <v>101</v>
      </c>
      <c r="D64" s="69"/>
      <c r="E64" s="69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38"/>
      <c r="Q64" s="38"/>
      <c r="R64" s="38"/>
      <c r="S64" s="38"/>
      <c r="T64" s="38"/>
      <c r="U64" s="38"/>
      <c r="V64" s="38"/>
      <c r="W64" s="11"/>
      <c r="X64" s="9"/>
      <c r="Y64" s="91"/>
      <c r="Z64" s="88"/>
      <c r="AA64" s="88"/>
      <c r="AC64" s="88"/>
      <c r="AJ64" s="7"/>
    </row>
    <row r="65" spans="1:36" ht="15.75" x14ac:dyDescent="0.25">
      <c r="A65" s="27"/>
      <c r="B65" s="69"/>
      <c r="C65" s="69"/>
      <c r="D65" s="69"/>
      <c r="E65" s="69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38"/>
      <c r="Q65" s="38"/>
      <c r="R65" s="38"/>
      <c r="S65" s="38"/>
      <c r="T65" s="38"/>
      <c r="U65" s="38"/>
      <c r="V65" s="38"/>
      <c r="W65" s="11"/>
      <c r="X65" s="9"/>
      <c r="Y65" s="91"/>
      <c r="Z65" s="88"/>
      <c r="AA65" s="88"/>
      <c r="AC65" s="88"/>
      <c r="AJ65" s="7"/>
    </row>
    <row r="66" spans="1:36" ht="15.75" x14ac:dyDescent="0.25">
      <c r="A66" s="27"/>
      <c r="B66" s="69"/>
      <c r="C66" s="69"/>
      <c r="D66" s="69"/>
      <c r="E66" s="69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38"/>
      <c r="Q66" s="38"/>
      <c r="R66" s="38"/>
      <c r="S66" s="38"/>
      <c r="T66" s="38"/>
      <c r="U66" s="38"/>
      <c r="V66" s="38"/>
      <c r="W66" s="11"/>
      <c r="X66" s="9"/>
      <c r="Y66" s="91"/>
      <c r="Z66" s="88"/>
      <c r="AA66" s="88"/>
      <c r="AC66" s="88"/>
      <c r="AJ66" s="7"/>
    </row>
    <row r="67" spans="1:36" ht="15.75" x14ac:dyDescent="0.25">
      <c r="A67" s="33"/>
      <c r="B67" s="70"/>
      <c r="C67" s="71"/>
      <c r="D67" s="71"/>
      <c r="E67" s="71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23"/>
      <c r="Q67" s="23"/>
      <c r="R67" s="23"/>
      <c r="S67" s="23"/>
      <c r="T67" s="23"/>
      <c r="U67" s="23"/>
      <c r="V67" s="23"/>
      <c r="W67" s="10"/>
    </row>
    <row r="68" spans="1:36" ht="15.75" x14ac:dyDescent="0.25">
      <c r="B68" s="73" t="s">
        <v>20</v>
      </c>
      <c r="C68" s="73"/>
      <c r="D68" s="71" t="s">
        <v>0</v>
      </c>
      <c r="E68" s="71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23"/>
      <c r="Q68" s="23"/>
      <c r="R68" s="23"/>
      <c r="S68" s="23"/>
      <c r="T68" s="23"/>
      <c r="U68" s="23"/>
      <c r="V68" s="23"/>
      <c r="W68" s="10"/>
    </row>
    <row r="69" spans="1:36" ht="15.75" x14ac:dyDescent="0.25">
      <c r="B69" s="73"/>
      <c r="C69" s="73"/>
      <c r="D69" s="71"/>
      <c r="E69" s="71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23"/>
      <c r="Q69" s="23"/>
      <c r="R69" s="23"/>
      <c r="S69" s="23"/>
      <c r="T69" s="23"/>
      <c r="U69" s="23"/>
      <c r="V69" s="23"/>
      <c r="W69" s="10"/>
    </row>
    <row r="70" spans="1:36" ht="15.75" x14ac:dyDescent="0.25">
      <c r="B70" s="73" t="s">
        <v>2</v>
      </c>
      <c r="C70" s="71" t="s">
        <v>1</v>
      </c>
      <c r="D70" s="71"/>
      <c r="E70" s="71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2"/>
      <c r="Q70" s="12"/>
      <c r="R70" s="12"/>
      <c r="S70" s="12"/>
      <c r="T70" s="12"/>
      <c r="U70" s="12"/>
      <c r="V70" s="12"/>
      <c r="W70" s="10"/>
    </row>
  </sheetData>
  <mergeCells count="24">
    <mergeCell ref="B44:O44"/>
    <mergeCell ref="A6:X6"/>
    <mergeCell ref="A8:X8"/>
    <mergeCell ref="A9:X9"/>
    <mergeCell ref="D11:X11"/>
    <mergeCell ref="D12:X12"/>
    <mergeCell ref="D13:X13"/>
    <mergeCell ref="D14:X14"/>
    <mergeCell ref="A23:C23"/>
    <mergeCell ref="B27:X27"/>
    <mergeCell ref="C26:V26"/>
    <mergeCell ref="A42:V42"/>
    <mergeCell ref="A11:C11"/>
    <mergeCell ref="A12:C12"/>
    <mergeCell ref="A13:C13"/>
    <mergeCell ref="A24:C24"/>
    <mergeCell ref="A14:C14"/>
    <mergeCell ref="W26:X26"/>
    <mergeCell ref="A21:C21"/>
    <mergeCell ref="A16:C16"/>
    <mergeCell ref="A17:C17"/>
    <mergeCell ref="A18:C18"/>
    <mergeCell ref="A19:C19"/>
    <mergeCell ref="A20:C20"/>
  </mergeCells>
  <pageMargins left="0.26" right="0" top="0" bottom="0" header="0.59055118110236227" footer="0.5905511811023622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вар1</vt:lpstr>
      <vt:lpstr>вар1!Область_печати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2019-02-08T08:15:04Z</dcterms:modified>
</cp:coreProperties>
</file>