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ЗАКУП 2024\Лекарственные препараты\Гепарин\"/>
    </mc:Choice>
  </mc:AlternateContent>
  <bookViews>
    <workbookView xWindow="0" yWindow="0" windowWidth="20490" windowHeight="7650" tabRatio="500"/>
  </bookViews>
  <sheets>
    <sheet name="Итоговый расчет" sheetId="1" r:id="rId1"/>
    <sheet name="Анализ рынка" sheetId="2" r:id="rId2"/>
    <sheet name="Тарифный метод" sheetId="3" r:id="rId3"/>
    <sheet name="Расчет средневзвешенной цены" sheetId="4" r:id="rId4"/>
    <sheet name="Расчет референтной цены" sheetId="5" r:id="rId5"/>
  </sheets>
  <definedNames>
    <definedName name="__xlnm.Print_Area" localSheetId="1">'Анализ рынка'!$A$1:$G$6</definedName>
    <definedName name="__xlnm.Print_Area" localSheetId="0">'Итоговый расчет'!$A$1:$O$6</definedName>
    <definedName name="__xlnm.Print_Area" localSheetId="3">'Расчет средневзвешенной цены'!$A$1:$K$6</definedName>
  </definedName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8" i="1" l="1"/>
  <c r="L7" i="1"/>
  <c r="N9" i="1" l="1"/>
  <c r="N7" i="1" l="1"/>
  <c r="B10" i="1" s="1"/>
</calcChain>
</file>

<file path=xl/sharedStrings.xml><?xml version="1.0" encoding="utf-8"?>
<sst xmlns="http://schemas.openxmlformats.org/spreadsheetml/2006/main" count="125" uniqueCount="77">
  <si>
    <t>Обоснование начальной (максимальной) цены контракта</t>
  </si>
  <si>
    <t>Начальная (максимальная) цена контракта (далее - НМЦК) определена в соответствии с приказом Министерства здравоохранения РФ от 19.12.2019 г.  № 1064н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применения"</t>
  </si>
  <si>
    <t>№ п/п</t>
  </si>
  <si>
    <t xml:space="preserve">МНН/ Лек. форма/ Дозировка
</t>
  </si>
  <si>
    <t>ЕСКЛП</t>
  </si>
  <si>
    <t>Ед. измерения</t>
  </si>
  <si>
    <t>Цена,  рассчитанная методом анализа рынка, руб.</t>
  </si>
  <si>
    <t>Цена, рассчитанная тарифным методом, руб.</t>
  </si>
  <si>
    <t>Средневзвешенная цена, руб.</t>
  </si>
  <si>
    <t>Референтная цена*, руб.</t>
  </si>
  <si>
    <t>Минимальная цена за единицу, руб.</t>
  </si>
  <si>
    <t>Оптовая надбавка, %</t>
  </si>
  <si>
    <t>НДС, %</t>
  </si>
  <si>
    <t>Цена за ед.,с учетом опт. надбавки и НДС, руб.</t>
  </si>
  <si>
    <t>Количество товара, подлежащее закупке, за ед.</t>
  </si>
  <si>
    <t>НМЦК (руб.)</t>
  </si>
  <si>
    <t>1</t>
  </si>
  <si>
    <t>Миллилитр</t>
  </si>
  <si>
    <t>2</t>
  </si>
  <si>
    <t>ИТОГО</t>
  </si>
  <si>
    <t>* Референтная цена в расчете не используется до появления этих цен в ЕИС (согласно п.6 Порядка Приказа 1064н)</t>
  </si>
  <si>
    <t>Дата обоснования НМЦК:</t>
  </si>
  <si>
    <t>Работник контрактной службы/контрактный управляющий:</t>
  </si>
  <si>
    <t>(должность)</t>
  </si>
  <si>
    <t>/</t>
  </si>
  <si>
    <t xml:space="preserve"> </t>
  </si>
  <si>
    <t>Метод сопоставимых рыночных цен (Анализ рынка)</t>
  </si>
  <si>
    <t>Для расчета используется метод Анализа рынка в соответствие с требованиями ст.22 Федерального закона от 05.04.2013 № 44-ФЗ «О контрактной системе в сфере закупок товаров, работ, услуг, для обеспечения государственных и муниципальных нужд» о том, что информация о ценах товаров должна быть получена с учетом сопоставимых с условиями планируемой закупки коммерческих и (или) финансовых условий поставок товаров</t>
  </si>
  <si>
    <t>Торговое наименование</t>
  </si>
  <si>
    <t>Контракт/ Коммерческое предложение</t>
  </si>
  <si>
    <t>Цена из контракта/ коммерческого предложения, руб.</t>
  </si>
  <si>
    <t>Количество в упаковке</t>
  </si>
  <si>
    <t>Цена за единицу, без учета НДС и оптовой надбавки, руб.</t>
  </si>
  <si>
    <t>Коэффициент вариации, (%)</t>
  </si>
  <si>
    <t>Цена за ед. для расчета, руб.</t>
  </si>
  <si>
    <t>{Номер}</t>
  </si>
  <si>
    <t>Тарифный метод</t>
  </si>
  <si>
    <t>Для расчета используется информация о предельных ценах, представленная в Государственном реестре предельных отпускных цен производителей на лекарственные препараты, включенные в перечень жизненно необходимых и важнейших лекарственных препаратов,  по адресу  в сети Интернет http://grls.rosminzdrav.ru/:</t>
  </si>
  <si>
    <t>ТН</t>
  </si>
  <si>
    <t>МНН</t>
  </si>
  <si>
    <t>Лек. форма/ Дозировка</t>
  </si>
  <si>
    <r>
      <rPr>
        <sz val="12"/>
        <color rgb="FF000000"/>
        <rFont val="Times New Roman"/>
        <family val="1"/>
        <charset val="204"/>
      </rPr>
      <t xml:space="preserve">Информация о </t>
    </r>
    <r>
      <rPr>
        <sz val="12"/>
        <rFont val="Times New Roman"/>
        <family val="1"/>
        <charset val="204"/>
      </rPr>
      <t>владельце РУ, страна</t>
    </r>
  </si>
  <si>
    <t>№ РУ, дата регистрации цены (номер решения)</t>
  </si>
  <si>
    <r>
      <rPr>
        <sz val="11"/>
        <color rgb="FF000000"/>
        <rFont val="Times New Roman"/>
        <family val="1"/>
        <charset val="204"/>
      </rPr>
      <t xml:space="preserve">Зарегистрированная предельная цена </t>
    </r>
    <r>
      <rPr>
        <sz val="11"/>
        <rFont val="Times New Roman"/>
        <family val="1"/>
        <charset val="204"/>
      </rPr>
      <t>за упак. без учета НДС, и опт. надбавки, руб.</t>
    </r>
  </si>
  <si>
    <t>Кол-во потреб. единиц в потреб. упаковке</t>
  </si>
  <si>
    <t>Расчетная предельная цена за единицу товара, без учета НДС и опт.надбавки, руб.</t>
  </si>
  <si>
    <t>Расчет средневзвешенной цены</t>
  </si>
  <si>
    <t>Для расчета средневзвешенной цены используются все исполненные заказчиком контракты на поставку планируемого к закупке лекарственного препарата с учетом эквивалентных лекарственных форм и дозировок за 12 месяцев, предшествующих месяцу расчета, в соответствии с ч.5 Порядка, утвержденного приказом Минздрава РФ № 1064н от 19.12.2019</t>
  </si>
  <si>
    <t>Контракт</t>
  </si>
  <si>
    <t>Цена из контракта, руб. / упаковка</t>
  </si>
  <si>
    <t>Цена за единицу,
без НДС и опт.надбавки, руб.</t>
  </si>
  <si>
    <t>Средневзвешенная цена за единицу товара без учета НДС и опт.надбавки, руб.</t>
  </si>
  <si>
    <t>Расчет референтной цены*</t>
  </si>
  <si>
    <t>3</t>
  </si>
  <si>
    <t>4</t>
  </si>
  <si>
    <t>21.20.10.131-000008-1-00098-0000000000000</t>
  </si>
  <si>
    <t>ГЕПАРИН НАТРИЯ, РАСТВОР ДЛЯ ВНУТРИВЕННОГО И ПОДКОЖНОГО ВВЕДЕНИЯ, 5000 ЕД/мл</t>
  </si>
  <si>
    <t>21.20.10.131-000011-1-00117-0000000000000</t>
  </si>
  <si>
    <t>ЭНОКСАПАРИН НАТРИЯ, РАСТВОР ДЛЯ ИНЪЕКЦИЙ,10000 анти-Ха ЕД/мл</t>
  </si>
  <si>
    <t>Гепарин натрия</t>
  </si>
  <si>
    <t>Гепарин</t>
  </si>
  <si>
    <t>Эноксапарин натрия</t>
  </si>
  <si>
    <t xml:space="preserve"> (подпись/расшифровка подписи)</t>
  </si>
  <si>
    <t>Эноксапарин-Бинергия</t>
  </si>
  <si>
    <t>раствор для инъекций, 10000 анти-Ха МЕ/мл, 0.4 мл - ампула (10) - пачка картонная</t>
  </si>
  <si>
    <t>Вл.Акционерное общество "Бинергия" (АО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</si>
  <si>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ЛП-№(006322)-(РГ-RU), 02.10.2024 25-7-4300582-ОС-изм</t>
  </si>
  <si>
    <t>№ б/н от 31.10.2024</t>
  </si>
  <si>
    <t>раствор для внутривенного и подкожного введения, 5000 МЕ/мл, 5 мл - флаконы (10) - пачки картонные</t>
  </si>
  <si>
    <t>Вл.ООО "УРАЛ-ФАРМЛАЙН", Россия (7724391986); Вып.к.Перв.Уп.Втор.Уп.Пр.Общество с ограниченной ответственностью "Завод Медсинтез" (ООО "Завод Медсинтез"), Россия (6629012040);</t>
  </si>
  <si>
    <t>ЛП-005517, 01.12.2020 904/20-20/ЧС</t>
  </si>
  <si>
    <t>ЭНОКСАПАРИН НАТРИЯ, РАСТВОР ДЛЯ ИНЪЕКЦИЙ 10000 анти-Ха ЕД/мл</t>
  </si>
  <si>
    <t>ЭНИКСУМ</t>
  </si>
  <si>
    <t>ГЕПАРИН-НАТРИЙ БРАУН</t>
  </si>
  <si>
    <t>ЭНОКСАПАРИН НАТРИЯ, РАСТВОР ДЛЯ ИНЪЕКЦИЙ,3000 анти-Ха МЕ/0,3мл</t>
  </si>
  <si>
    <t>ЭНОКСАПАРИН НАТРИЯ, РАСТВОР ДЛЯ ИНЪЕКЦИЙ,4000 анти-Ха МЕ/0,4мл</t>
  </si>
  <si>
    <t>раствор для инъекций, 10000 анти-Ха МЕ/мл, 0.3 мл - ампула (10) - пачка картонная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</si>
</sst>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#########"/>
    <numFmt numFmtId="165" formatCode="#\ ##0.00"/>
    <numFmt numFmtId="166" formatCode="###\ 0\.00"/>
    <numFmt numFmtId="167" formatCode="#,##0.00#######"/>
    <numFmt numFmtId="168" formatCode="#,##0.00#####"/>
    <numFmt numFmtId="169" formatCode="#,##0.00####"/>
    <numFmt numFmtId="170" formatCode="#,##0.00###"/>
  </numFmts>
  <fonts count="10" x14ac:knownFonts="1">
    <font>
      <sz val="11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Calibri"/>
      <family val="2"/>
      <charset val="204"/>
    </font>
    <font>
      <u/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horizontal="right"/>
    </xf>
    <xf numFmtId="165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6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 shrinkToFit="1"/>
    </xf>
    <xf numFmtId="164" fontId="4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/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9" fontId="4" fillId="0" borderId="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top" wrapText="1"/>
    </xf>
    <xf numFmtId="165" fontId="1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57240</xdr:rowOff>
    </xdr:from>
    <xdr:to>
      <xdr:col>7</xdr:col>
      <xdr:colOff>294840</xdr:colOff>
      <xdr:row>3</xdr:row>
      <xdr:rowOff>123480</xdr:rowOff>
    </xdr:to>
    <xdr:pic>
      <xdr:nvPicPr>
        <xdr:cNvPr id="2" name="Изображение 8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90720"/>
          <a:ext cx="12709080" cy="1571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9000</xdr:colOff>
      <xdr:row>6</xdr:row>
      <xdr:rowOff>9000</xdr:rowOff>
    </xdr:to>
    <xdr:pic>
      <xdr:nvPicPr>
        <xdr:cNvPr id="3" name="Изображение 2" descr="http://grls.rosminzdrav.ru/gfx/blank.gif"/>
        <xdr:cNvPicPr/>
      </xdr:nvPicPr>
      <xdr:blipFill>
        <a:blip xmlns:r="http://schemas.openxmlformats.org/officeDocument/2006/relationships" r:embed="rId2"/>
        <a:stretch/>
      </xdr:blipFill>
      <xdr:spPr>
        <a:xfrm>
          <a:off x="15316200" y="2305050"/>
          <a:ext cx="9000" cy="90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8</xdr:col>
      <xdr:colOff>0</xdr:colOff>
      <xdr:row>6</xdr:row>
      <xdr:rowOff>0</xdr:rowOff>
    </xdr:from>
    <xdr:ext cx="9000" cy="9000"/>
    <xdr:pic>
      <xdr:nvPicPr>
        <xdr:cNvPr id="4" name="Изображение 2" descr="http://grls.rosminzdrav.ru/gfx/blank.gif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010775" y="4114800"/>
          <a:ext cx="9000" cy="9000"/>
        </a:xfrm>
        <a:prstGeom prst="rect">
          <a:avLst/>
        </a:prstGeom>
        <a:ln w="0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9000</xdr:colOff>
      <xdr:row>4</xdr:row>
      <xdr:rowOff>9000</xdr:rowOff>
    </xdr:to>
    <xdr:pic>
      <xdr:nvPicPr>
        <xdr:cNvPr id="2" name="Изображение 2" descr="http://grls.rosminzdrav.ru/gfx/blank.gif"/>
        <xdr:cNvPicPr/>
      </xdr:nvPicPr>
      <xdr:blipFill>
        <a:blip xmlns:r="http://schemas.openxmlformats.org/officeDocument/2006/relationships" r:embed="rId1"/>
        <a:stretch/>
      </xdr:blipFill>
      <xdr:spPr>
        <a:xfrm>
          <a:off x="15565680" y="2457360"/>
          <a:ext cx="9000" cy="9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9000</xdr:colOff>
      <xdr:row>4</xdr:row>
      <xdr:rowOff>9000</xdr:rowOff>
    </xdr:to>
    <xdr:pic>
      <xdr:nvPicPr>
        <xdr:cNvPr id="3" name="Изображение 2" descr="http://grls.rosminzdrav.ru/gfx/blank.gif"/>
        <xdr:cNvPicPr/>
      </xdr:nvPicPr>
      <xdr:blipFill>
        <a:blip xmlns:r="http://schemas.openxmlformats.org/officeDocument/2006/relationships" r:embed="rId1"/>
        <a:stretch/>
      </xdr:blipFill>
      <xdr:spPr>
        <a:xfrm>
          <a:off x="14528880" y="2457360"/>
          <a:ext cx="9000" cy="9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114120</xdr:colOff>
      <xdr:row>2</xdr:row>
      <xdr:rowOff>1323720</xdr:rowOff>
    </xdr:to>
    <xdr:pic>
      <xdr:nvPicPr>
        <xdr:cNvPr id="3" name="Изображение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66680"/>
          <a:ext cx="11774160" cy="1323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4"/>
  <sheetViews>
    <sheetView tabSelected="1" topLeftCell="C1" zoomScaleNormal="100" workbookViewId="0">
      <selection activeCell="H8" sqref="H8"/>
    </sheetView>
  </sheetViews>
  <sheetFormatPr defaultColWidth="8.875" defaultRowHeight="15" x14ac:dyDescent="0.25"/>
  <cols>
    <col min="1" max="1" width="10" style="1" customWidth="1"/>
    <col min="2" max="2" width="46" style="1" customWidth="1"/>
    <col min="3" max="4" width="15.625" style="1" customWidth="1"/>
    <col min="5" max="5" width="15.25" style="1" customWidth="1"/>
    <col min="6" max="6" width="15" style="1" customWidth="1"/>
    <col min="7" max="7" width="14" style="1" customWidth="1"/>
    <col min="8" max="8" width="17.375" style="1" customWidth="1"/>
    <col min="9" max="9" width="14.75" style="1" customWidth="1"/>
    <col min="10" max="10" width="13.75" style="1" customWidth="1"/>
    <col min="11" max="11" width="14.75" style="1" customWidth="1"/>
    <col min="12" max="12" width="18.875" style="1" customWidth="1"/>
    <col min="13" max="13" width="14.125" style="1" customWidth="1"/>
    <col min="14" max="14" width="20.375" style="1" customWidth="1"/>
    <col min="15" max="15" width="13.625" style="1" customWidth="1"/>
    <col min="16" max="16" width="11.75" style="1" customWidth="1"/>
    <col min="17" max="255" width="8.875" style="1"/>
  </cols>
  <sheetData>
    <row r="1" spans="1:16" ht="16.5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2"/>
    </row>
    <row r="2" spans="1:16" ht="57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3"/>
    </row>
    <row r="3" spans="1:16" ht="118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3"/>
    </row>
    <row r="4" spans="1:16" ht="21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3"/>
    </row>
    <row r="5" spans="1:16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96" customHeight="1" x14ac:dyDescent="0.25">
      <c r="A6" s="4" t="s">
        <v>2</v>
      </c>
      <c r="B6" s="5" t="s">
        <v>3</v>
      </c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</row>
    <row r="7" spans="1:16" ht="69" customHeight="1" x14ac:dyDescent="0.25">
      <c r="A7" s="7" t="s">
        <v>16</v>
      </c>
      <c r="B7" s="36" t="s">
        <v>56</v>
      </c>
      <c r="C7" s="32" t="s">
        <v>55</v>
      </c>
      <c r="D7" s="32" t="s">
        <v>17</v>
      </c>
      <c r="E7" s="37">
        <v>29.027113237599998</v>
      </c>
      <c r="F7" s="4">
        <v>52.08</v>
      </c>
      <c r="G7" s="4">
        <v>0</v>
      </c>
      <c r="H7" s="4">
        <v>0</v>
      </c>
      <c r="I7" s="37">
        <v>29.027113237599998</v>
      </c>
      <c r="J7" s="7">
        <v>14</v>
      </c>
      <c r="K7" s="7">
        <v>10</v>
      </c>
      <c r="L7" s="38">
        <f>I7*1.14*1.1</f>
        <v>36.399999999950396</v>
      </c>
      <c r="M7" s="7">
        <v>2000</v>
      </c>
      <c r="N7" s="40">
        <f>M7*L7</f>
        <v>72799.999999900785</v>
      </c>
    </row>
    <row r="8" spans="1:16" ht="69" customHeight="1" x14ac:dyDescent="0.25">
      <c r="A8" s="29">
        <v>2</v>
      </c>
      <c r="B8" s="8" t="s">
        <v>71</v>
      </c>
      <c r="C8" s="34" t="s">
        <v>57</v>
      </c>
      <c r="D8" s="34" t="s">
        <v>17</v>
      </c>
      <c r="E8" s="37">
        <v>377.4587985114</v>
      </c>
      <c r="F8" s="4">
        <v>419.73599999999999</v>
      </c>
      <c r="G8" s="4">
        <v>0</v>
      </c>
      <c r="H8" s="4">
        <v>0</v>
      </c>
      <c r="I8" s="37">
        <v>377.4587985114</v>
      </c>
      <c r="J8" s="34">
        <v>14</v>
      </c>
      <c r="K8" s="34">
        <v>10</v>
      </c>
      <c r="L8" s="41">
        <f t="shared" ref="L8" si="0">I8*1.14*1.1</f>
        <v>473.33333333329563</v>
      </c>
      <c r="M8" s="34">
        <v>60</v>
      </c>
      <c r="N8" s="39">
        <v>28399.8</v>
      </c>
    </row>
    <row r="9" spans="1:16" ht="68.25" customHeight="1" x14ac:dyDescent="0.25">
      <c r="A9" s="29">
        <v>3</v>
      </c>
      <c r="B9" s="8" t="s">
        <v>71</v>
      </c>
      <c r="C9" s="33" t="s">
        <v>57</v>
      </c>
      <c r="D9" s="33" t="s">
        <v>17</v>
      </c>
      <c r="E9" s="37">
        <v>362.83891547040002</v>
      </c>
      <c r="F9" s="4">
        <v>399.9</v>
      </c>
      <c r="G9" s="4">
        <v>0</v>
      </c>
      <c r="H9" s="4">
        <v>0</v>
      </c>
      <c r="I9" s="37">
        <v>362.83891547040002</v>
      </c>
      <c r="J9" s="7">
        <v>14</v>
      </c>
      <c r="K9" s="7">
        <v>10</v>
      </c>
      <c r="L9" s="38">
        <v>454.99</v>
      </c>
      <c r="M9" s="7">
        <v>108</v>
      </c>
      <c r="N9" s="39">
        <f>M9*L9</f>
        <v>49138.92</v>
      </c>
    </row>
    <row r="10" spans="1:16" ht="15.75" x14ac:dyDescent="0.25">
      <c r="A10" s="7" t="s">
        <v>19</v>
      </c>
      <c r="B10" s="46">
        <f>N7+N8+N9</f>
        <v>150338.71999990079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9"/>
    </row>
    <row r="11" spans="1:16" ht="15.75" x14ac:dyDescent="0.25">
      <c r="P11" s="10"/>
    </row>
    <row r="12" spans="1:16" ht="15" customHeight="1" x14ac:dyDescent="0.25">
      <c r="A12" s="47" t="s">
        <v>20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P12" s="10"/>
    </row>
    <row r="13" spans="1:16" ht="15.75" x14ac:dyDescent="0.25">
      <c r="P13" s="10"/>
    </row>
    <row r="14" spans="1:16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x14ac:dyDescent="0.25">
      <c r="B15" s="12" t="s">
        <v>21</v>
      </c>
      <c r="C15" s="12"/>
      <c r="D15" s="3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5">
      <c r="B16" s="12"/>
      <c r="C16" s="1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B17" s="42" t="s">
        <v>22</v>
      </c>
      <c r="C17" s="42"/>
      <c r="D17" s="4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5">
      <c r="B18" s="42"/>
      <c r="C18" s="42"/>
      <c r="D18" s="4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5">
      <c r="B19" s="42" t="s">
        <v>23</v>
      </c>
      <c r="C19" s="42"/>
      <c r="D19" s="4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5">
      <c r="B20" s="42" t="s">
        <v>24</v>
      </c>
      <c r="C20" s="42"/>
      <c r="D20" s="4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5">
      <c r="B21" s="42" t="s">
        <v>62</v>
      </c>
      <c r="C21" s="42"/>
      <c r="D21" s="4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5">
      <c r="A23" s="11" t="s">
        <v>25</v>
      </c>
      <c r="B23" s="11"/>
      <c r="C23" s="3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</sheetData>
  <mergeCells count="10">
    <mergeCell ref="A1:N1"/>
    <mergeCell ref="A2:N2"/>
    <mergeCell ref="A3:N4"/>
    <mergeCell ref="B10:N10"/>
    <mergeCell ref="A12:N12"/>
    <mergeCell ref="B17:D17"/>
    <mergeCell ref="B18:D18"/>
    <mergeCell ref="B19:D19"/>
    <mergeCell ref="B20:D20"/>
    <mergeCell ref="B21:D21"/>
  </mergeCells>
  <pageMargins left="0.25" right="0.25" top="0.75" bottom="0.75" header="0.511811023622047" footer="0.511811023622047"/>
  <pageSetup paperSize="9" scale="53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23"/>
  <sheetViews>
    <sheetView topLeftCell="A9" zoomScaleNormal="100" workbookViewId="0">
      <selection sqref="A1:I1"/>
    </sheetView>
  </sheetViews>
  <sheetFormatPr defaultColWidth="9.375" defaultRowHeight="15" x14ac:dyDescent="0.25"/>
  <cols>
    <col min="1" max="1" width="4.75" style="1" customWidth="1"/>
    <col min="2" max="2" width="46" style="1" customWidth="1"/>
    <col min="3" max="3" width="45.875" style="1" customWidth="1"/>
    <col min="4" max="4" width="21.75" style="1" customWidth="1"/>
    <col min="5" max="5" width="14.5" style="1" customWidth="1"/>
    <col min="6" max="6" width="13" style="1" customWidth="1"/>
    <col min="7" max="8" width="25.5" style="1" customWidth="1"/>
    <col min="9" max="9" width="15.125" style="13" customWidth="1"/>
    <col min="10" max="244" width="8.875" style="1" customWidth="1"/>
    <col min="245" max="251" width="8.875" customWidth="1"/>
  </cols>
  <sheetData>
    <row r="1" spans="1:245" ht="15.75" x14ac:dyDescent="0.25">
      <c r="A1" s="56" t="s">
        <v>26</v>
      </c>
      <c r="B1" s="56"/>
      <c r="C1" s="56"/>
      <c r="D1" s="56"/>
      <c r="E1" s="56"/>
      <c r="F1" s="56"/>
      <c r="G1" s="56"/>
      <c r="H1" s="56"/>
      <c r="I1" s="56"/>
    </row>
    <row r="2" spans="1:245" ht="78" customHeight="1" x14ac:dyDescent="0.25">
      <c r="A2" s="44" t="s">
        <v>27</v>
      </c>
      <c r="B2" s="44"/>
      <c r="C2" s="44"/>
      <c r="D2" s="44"/>
      <c r="E2" s="44"/>
      <c r="F2" s="44"/>
      <c r="G2" s="44"/>
      <c r="H2" s="44"/>
      <c r="I2" s="44"/>
    </row>
    <row r="3" spans="1:245" ht="15.75" x14ac:dyDescent="0.25">
      <c r="A3" s="10" t="s">
        <v>25</v>
      </c>
      <c r="B3" s="14"/>
      <c r="C3" s="10"/>
      <c r="D3" s="10"/>
      <c r="E3" s="10"/>
      <c r="F3" s="10"/>
    </row>
    <row r="4" spans="1:245" ht="30" customHeight="1" x14ac:dyDescent="0.25">
      <c r="A4" s="57" t="s">
        <v>2</v>
      </c>
      <c r="B4" s="58" t="s">
        <v>3</v>
      </c>
      <c r="C4" s="59" t="s">
        <v>28</v>
      </c>
      <c r="D4" s="60" t="s">
        <v>29</v>
      </c>
      <c r="E4" s="58" t="s">
        <v>30</v>
      </c>
      <c r="F4" s="58" t="s">
        <v>31</v>
      </c>
      <c r="G4" s="58" t="s">
        <v>32</v>
      </c>
      <c r="H4" s="59" t="s">
        <v>33</v>
      </c>
      <c r="I4" s="57" t="s">
        <v>34</v>
      </c>
      <c r="J4" s="13"/>
      <c r="IK4" s="1"/>
    </row>
    <row r="5" spans="1:245" ht="84" customHeight="1" x14ac:dyDescent="0.25">
      <c r="A5" s="57"/>
      <c r="B5" s="58"/>
      <c r="C5" s="59"/>
      <c r="D5" s="60"/>
      <c r="E5" s="58"/>
      <c r="F5" s="58"/>
      <c r="G5" s="58"/>
      <c r="H5" s="59"/>
      <c r="I5" s="57"/>
      <c r="J5" s="13"/>
      <c r="IK5" s="1"/>
    </row>
    <row r="6" spans="1:245" ht="55.5" customHeight="1" x14ac:dyDescent="0.25">
      <c r="A6" s="54" t="s">
        <v>16</v>
      </c>
      <c r="B6" s="32" t="s">
        <v>56</v>
      </c>
      <c r="C6" s="17" t="s">
        <v>73</v>
      </c>
      <c r="D6" s="31" t="s">
        <v>67</v>
      </c>
      <c r="E6" s="7">
        <v>1820</v>
      </c>
      <c r="F6" s="7">
        <v>50</v>
      </c>
      <c r="G6" s="7">
        <v>29.027113237599998</v>
      </c>
      <c r="H6" s="54">
        <v>0.55000000000000004</v>
      </c>
      <c r="I6" s="55">
        <v>29.027113237599998</v>
      </c>
      <c r="J6" s="13"/>
      <c r="IK6" s="1"/>
    </row>
    <row r="7" spans="1:245" ht="55.5" customHeight="1" x14ac:dyDescent="0.25">
      <c r="A7" s="54" t="s">
        <v>35</v>
      </c>
      <c r="B7" s="32" t="s">
        <v>56</v>
      </c>
      <c r="C7" s="17" t="s">
        <v>73</v>
      </c>
      <c r="D7" s="31" t="s">
        <v>67</v>
      </c>
      <c r="E7" s="7">
        <v>1830</v>
      </c>
      <c r="F7" s="7">
        <v>50</v>
      </c>
      <c r="G7" s="7">
        <v>29.186602870800002</v>
      </c>
      <c r="H7" s="54"/>
      <c r="I7" s="55"/>
      <c r="J7" s="13"/>
      <c r="IK7" s="1"/>
    </row>
    <row r="8" spans="1:245" ht="55.5" customHeight="1" x14ac:dyDescent="0.25">
      <c r="A8" s="54" t="s">
        <v>35</v>
      </c>
      <c r="B8" s="32" t="s">
        <v>56</v>
      </c>
      <c r="C8" s="17" t="s">
        <v>73</v>
      </c>
      <c r="D8" s="31" t="s">
        <v>67</v>
      </c>
      <c r="E8" s="7">
        <v>1840</v>
      </c>
      <c r="F8" s="7">
        <v>50</v>
      </c>
      <c r="G8" s="7">
        <v>29.3460925039</v>
      </c>
      <c r="H8" s="54"/>
      <c r="I8" s="55"/>
      <c r="J8" s="13"/>
      <c r="IK8" s="1"/>
    </row>
    <row r="9" spans="1:245" ht="55.5" customHeight="1" x14ac:dyDescent="0.25">
      <c r="A9" s="50" t="s">
        <v>18</v>
      </c>
      <c r="B9" s="8" t="s">
        <v>74</v>
      </c>
      <c r="C9" s="17" t="s">
        <v>72</v>
      </c>
      <c r="D9" s="31" t="s">
        <v>67</v>
      </c>
      <c r="E9" s="7">
        <v>1420</v>
      </c>
      <c r="F9" s="7">
        <v>3</v>
      </c>
      <c r="G9" s="7">
        <v>377.4587985114</v>
      </c>
      <c r="H9" s="50">
        <v>0.7</v>
      </c>
      <c r="I9" s="53">
        <v>377.4587985114</v>
      </c>
      <c r="J9" s="13"/>
      <c r="IK9" s="1"/>
    </row>
    <row r="10" spans="1:245" ht="55.5" customHeight="1" x14ac:dyDescent="0.25">
      <c r="A10" s="51"/>
      <c r="B10" s="8" t="s">
        <v>74</v>
      </c>
      <c r="C10" s="17" t="s">
        <v>72</v>
      </c>
      <c r="D10" s="31" t="s">
        <v>67</v>
      </c>
      <c r="E10" s="7">
        <v>1430</v>
      </c>
      <c r="F10" s="7">
        <v>3</v>
      </c>
      <c r="G10" s="7">
        <v>380.11695906429998</v>
      </c>
      <c r="H10" s="51"/>
      <c r="I10" s="51"/>
      <c r="J10" s="13"/>
      <c r="IK10" s="1"/>
    </row>
    <row r="11" spans="1:245" ht="55.5" customHeight="1" x14ac:dyDescent="0.25">
      <c r="A11" s="52"/>
      <c r="B11" s="8" t="s">
        <v>74</v>
      </c>
      <c r="C11" s="17" t="s">
        <v>72</v>
      </c>
      <c r="D11" s="31" t="s">
        <v>67</v>
      </c>
      <c r="E11" s="7">
        <v>1440</v>
      </c>
      <c r="F11" s="7">
        <v>3</v>
      </c>
      <c r="G11" s="7">
        <v>382.7751196172</v>
      </c>
      <c r="H11" s="52"/>
      <c r="I11" s="52"/>
      <c r="J11" s="13"/>
      <c r="IK11" s="1"/>
    </row>
    <row r="12" spans="1:245" ht="55.5" customHeight="1" x14ac:dyDescent="0.25">
      <c r="A12" s="50" t="s">
        <v>53</v>
      </c>
      <c r="B12" s="8" t="s">
        <v>75</v>
      </c>
      <c r="C12" s="17" t="s">
        <v>72</v>
      </c>
      <c r="D12" s="31" t="s">
        <v>67</v>
      </c>
      <c r="E12" s="7">
        <v>1830</v>
      </c>
      <c r="F12" s="7">
        <v>4</v>
      </c>
      <c r="G12" s="7">
        <v>364.83253588510001</v>
      </c>
      <c r="H12" s="50">
        <v>0.55000000000000004</v>
      </c>
      <c r="I12" s="53">
        <v>362.83891547040002</v>
      </c>
      <c r="J12" s="13"/>
      <c r="IK12" s="1"/>
    </row>
    <row r="13" spans="1:245" ht="55.5" customHeight="1" x14ac:dyDescent="0.25">
      <c r="A13" s="51"/>
      <c r="B13" s="8" t="s">
        <v>75</v>
      </c>
      <c r="C13" s="17" t="s">
        <v>72</v>
      </c>
      <c r="D13" s="31" t="s">
        <v>67</v>
      </c>
      <c r="E13" s="7">
        <v>1820</v>
      </c>
      <c r="F13" s="7">
        <v>4</v>
      </c>
      <c r="G13" s="7">
        <v>362.83891547040002</v>
      </c>
      <c r="H13" s="51"/>
      <c r="I13" s="51"/>
      <c r="J13" s="13"/>
      <c r="IK13" s="1"/>
    </row>
    <row r="14" spans="1:245" ht="55.5" customHeight="1" x14ac:dyDescent="0.25">
      <c r="A14" s="52"/>
      <c r="B14" s="8" t="s">
        <v>75</v>
      </c>
      <c r="C14" s="17" t="s">
        <v>72</v>
      </c>
      <c r="D14" s="31" t="s">
        <v>67</v>
      </c>
      <c r="E14" s="7">
        <v>1840</v>
      </c>
      <c r="F14" s="7">
        <v>4</v>
      </c>
      <c r="G14" s="7">
        <v>366.8261562998</v>
      </c>
      <c r="H14" s="52"/>
      <c r="I14" s="52"/>
      <c r="J14" s="13"/>
      <c r="IK14" s="1"/>
    </row>
    <row r="15" spans="1:245" x14ac:dyDescent="0.25">
      <c r="A15" s="13"/>
      <c r="I15" s="1"/>
    </row>
    <row r="16" spans="1:245" x14ac:dyDescent="0.25">
      <c r="A16" s="48"/>
      <c r="B16" s="48"/>
      <c r="C16" s="48"/>
      <c r="D16" s="48"/>
      <c r="E16" s="48"/>
      <c r="F16" s="48"/>
      <c r="G16" s="48"/>
      <c r="H16" s="48"/>
      <c r="I16" s="48"/>
    </row>
    <row r="17" spans="1:9" x14ac:dyDescent="0.25">
      <c r="A17" s="49"/>
      <c r="B17" s="49"/>
      <c r="C17" s="49"/>
      <c r="D17" s="49"/>
      <c r="E17" s="49"/>
      <c r="F17" s="49"/>
      <c r="G17" s="49"/>
      <c r="H17" s="49"/>
      <c r="I17" s="49"/>
    </row>
    <row r="18" spans="1:9" x14ac:dyDescent="0.25">
      <c r="I18" s="1"/>
    </row>
    <row r="19" spans="1:9" x14ac:dyDescent="0.25">
      <c r="I19" s="1"/>
    </row>
    <row r="20" spans="1:9" x14ac:dyDescent="0.25">
      <c r="I20" s="1"/>
    </row>
    <row r="21" spans="1:9" x14ac:dyDescent="0.25">
      <c r="I21" s="1"/>
    </row>
    <row r="22" spans="1:9" x14ac:dyDescent="0.25">
      <c r="I22" s="1"/>
    </row>
    <row r="23" spans="1:9" x14ac:dyDescent="0.25">
      <c r="I23" s="1"/>
    </row>
  </sheetData>
  <mergeCells count="22">
    <mergeCell ref="A6:A8"/>
    <mergeCell ref="H6:H8"/>
    <mergeCell ref="I6:I8"/>
    <mergeCell ref="A1:I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16:I16"/>
    <mergeCell ref="A17:I17"/>
    <mergeCell ref="A9:A11"/>
    <mergeCell ref="A12:A14"/>
    <mergeCell ref="H9:H11"/>
    <mergeCell ref="H12:H14"/>
    <mergeCell ref="I9:I11"/>
    <mergeCell ref="I12:I14"/>
  </mergeCells>
  <pageMargins left="0.25" right="0.25" top="0.75" bottom="0.75" header="0.511811023622047" footer="0.511811023622047"/>
  <pageSetup paperSize="9" scale="62"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opLeftCell="A4" zoomScaleNormal="100" workbookViewId="0">
      <selection activeCell="G5" sqref="G5"/>
    </sheetView>
  </sheetViews>
  <sheetFormatPr defaultColWidth="8.375" defaultRowHeight="14.25" x14ac:dyDescent="0.2"/>
  <cols>
    <col min="1" max="2" width="19.625" customWidth="1"/>
    <col min="3" max="3" width="46" customWidth="1"/>
    <col min="4" max="4" width="32.625" customWidth="1"/>
    <col min="5" max="5" width="29.625" customWidth="1"/>
    <col min="6" max="6" width="21.75" customWidth="1"/>
    <col min="7" max="7" width="18.375" customWidth="1"/>
    <col min="8" max="8" width="13.375" customWidth="1"/>
    <col min="9" max="9" width="22.25" customWidth="1"/>
    <col min="10" max="10" width="14.5" customWidth="1"/>
  </cols>
  <sheetData>
    <row r="1" spans="1:10" ht="15.75" x14ac:dyDescent="0.2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18"/>
    </row>
    <row r="2" spans="1:10" ht="87" customHeight="1" x14ac:dyDescent="0.2">
      <c r="A2" s="44" t="s">
        <v>37</v>
      </c>
      <c r="B2" s="44"/>
      <c r="C2" s="44"/>
      <c r="D2" s="44"/>
      <c r="E2" s="44"/>
      <c r="F2" s="44"/>
      <c r="G2" s="44"/>
      <c r="H2" s="44"/>
      <c r="I2" s="44"/>
      <c r="J2" s="14"/>
    </row>
    <row r="3" spans="1:10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63" x14ac:dyDescent="0.2">
      <c r="A4" s="4" t="s">
        <v>2</v>
      </c>
      <c r="B4" s="16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19" t="s">
        <v>43</v>
      </c>
      <c r="H4" s="19" t="s">
        <v>44</v>
      </c>
      <c r="I4" s="4" t="s">
        <v>45</v>
      </c>
    </row>
    <row r="5" spans="1:10" ht="145.5" customHeight="1" x14ac:dyDescent="0.2">
      <c r="A5" s="29">
        <v>1</v>
      </c>
      <c r="B5" s="7" t="s">
        <v>60</v>
      </c>
      <c r="C5" s="4" t="s">
        <v>59</v>
      </c>
      <c r="D5" s="4" t="s">
        <v>68</v>
      </c>
      <c r="E5" s="4" t="s">
        <v>69</v>
      </c>
      <c r="F5" s="4" t="s">
        <v>70</v>
      </c>
      <c r="G5" s="4">
        <v>2604</v>
      </c>
      <c r="H5" s="4">
        <v>50</v>
      </c>
      <c r="I5" s="20">
        <v>52.08</v>
      </c>
    </row>
    <row r="6" spans="1:10" ht="145.5" customHeight="1" x14ac:dyDescent="0.2">
      <c r="A6" s="7" t="s">
        <v>18</v>
      </c>
      <c r="B6" s="36" t="s">
        <v>63</v>
      </c>
      <c r="C6" s="4" t="s">
        <v>61</v>
      </c>
      <c r="D6" s="4" t="s">
        <v>76</v>
      </c>
      <c r="E6" s="4" t="s">
        <v>65</v>
      </c>
      <c r="F6" s="4" t="s">
        <v>66</v>
      </c>
      <c r="G6" s="4">
        <v>1259.21</v>
      </c>
      <c r="H6" s="4">
        <v>3</v>
      </c>
      <c r="I6" s="20">
        <v>419.73599999999999</v>
      </c>
    </row>
    <row r="7" spans="1:10" ht="145.5" customHeight="1" x14ac:dyDescent="0.2">
      <c r="A7" s="29">
        <v>3</v>
      </c>
      <c r="B7" s="4" t="s">
        <v>63</v>
      </c>
      <c r="C7" s="4" t="s">
        <v>61</v>
      </c>
      <c r="D7" s="4" t="s">
        <v>64</v>
      </c>
      <c r="E7" s="4" t="s">
        <v>65</v>
      </c>
      <c r="F7" s="4" t="s">
        <v>66</v>
      </c>
      <c r="G7" s="4">
        <v>1599.6</v>
      </c>
      <c r="H7" s="4">
        <v>4</v>
      </c>
      <c r="I7" s="20">
        <v>399.9</v>
      </c>
    </row>
    <row r="8" spans="1:10" ht="1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2">
    <mergeCell ref="A1:I1"/>
    <mergeCell ref="A2:I2"/>
  </mergeCells>
  <pageMargins left="0.25" right="0.25" top="0.75" bottom="0.75" header="0.511811023622047" footer="0.511811023622047"/>
  <pageSetup paperSize="9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opLeftCell="A4" zoomScaleNormal="100" workbookViewId="0">
      <selection activeCell="C13" sqref="C13"/>
    </sheetView>
  </sheetViews>
  <sheetFormatPr defaultColWidth="8.875" defaultRowHeight="15" x14ac:dyDescent="0.25"/>
  <cols>
    <col min="1" max="1" width="4.75" style="1" customWidth="1"/>
    <col min="2" max="2" width="46" style="1" customWidth="1"/>
    <col min="3" max="3" width="22.375" style="1" customWidth="1"/>
    <col min="4" max="4" width="15.75" style="1" customWidth="1"/>
    <col min="5" max="5" width="15.25" style="1" customWidth="1"/>
    <col min="6" max="8" width="15.5" style="1" customWidth="1"/>
    <col min="9" max="9" width="21.25" style="1" customWidth="1"/>
    <col min="10" max="11" width="20" style="1" customWidth="1"/>
    <col min="12" max="12" width="10.375" style="1" customWidth="1"/>
    <col min="13" max="13" width="13.875" style="1" customWidth="1"/>
    <col min="14" max="14" width="13.875" style="13" customWidth="1"/>
    <col min="15" max="15" width="20.25" style="13" customWidth="1"/>
    <col min="16" max="16384" width="8.875" style="1"/>
  </cols>
  <sheetData>
    <row r="1" spans="1:19" ht="16.5" x14ac:dyDescent="0.25">
      <c r="A1" s="56" t="s">
        <v>46</v>
      </c>
      <c r="B1" s="56"/>
      <c r="C1" s="56"/>
      <c r="D1" s="56"/>
      <c r="E1" s="56"/>
      <c r="F1" s="56"/>
      <c r="G1" s="56"/>
      <c r="H1" s="56"/>
      <c r="I1" s="56"/>
      <c r="J1" s="18"/>
      <c r="K1" s="18"/>
      <c r="L1" s="21"/>
      <c r="M1" s="21"/>
      <c r="N1" s="22"/>
      <c r="O1" s="22"/>
      <c r="P1" s="23"/>
      <c r="Q1" s="23"/>
      <c r="R1" s="23"/>
      <c r="S1" s="23"/>
    </row>
    <row r="2" spans="1:19" ht="67.5" customHeight="1" x14ac:dyDescent="0.25">
      <c r="A2" s="61" t="s">
        <v>47</v>
      </c>
      <c r="B2" s="61"/>
      <c r="C2" s="61"/>
      <c r="D2" s="61"/>
      <c r="E2" s="61"/>
      <c r="F2" s="61"/>
      <c r="G2" s="61"/>
      <c r="H2" s="61"/>
      <c r="I2" s="61"/>
      <c r="J2" s="3"/>
      <c r="K2" s="3"/>
      <c r="L2" s="24"/>
      <c r="M2" s="24"/>
      <c r="N2" s="25"/>
      <c r="O2" s="25"/>
      <c r="P2" s="24"/>
      <c r="Q2" s="24"/>
      <c r="R2" s="24"/>
      <c r="S2" s="24"/>
    </row>
    <row r="3" spans="1:19" ht="10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3"/>
      <c r="K3" s="3"/>
      <c r="L3" s="10"/>
      <c r="M3" s="24"/>
      <c r="N3" s="25"/>
      <c r="O3" s="25"/>
      <c r="P3" s="24"/>
      <c r="Q3" s="24"/>
      <c r="R3" s="24"/>
      <c r="S3" s="24"/>
    </row>
    <row r="4" spans="1:19" ht="24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3"/>
      <c r="K4" s="3"/>
      <c r="L4" s="10"/>
      <c r="M4" s="24"/>
      <c r="N4" s="25"/>
      <c r="O4" s="25"/>
      <c r="P4" s="24"/>
      <c r="Q4" s="24"/>
      <c r="R4" s="24"/>
      <c r="S4" s="24"/>
    </row>
    <row r="5" spans="1:19" ht="76.5" customHeight="1" x14ac:dyDescent="0.25">
      <c r="A5" s="15" t="s">
        <v>2</v>
      </c>
      <c r="B5" s="4" t="s">
        <v>3</v>
      </c>
      <c r="C5" s="4" t="s">
        <v>48</v>
      </c>
      <c r="D5" s="4" t="s">
        <v>49</v>
      </c>
      <c r="E5" s="4" t="s">
        <v>31</v>
      </c>
      <c r="F5" s="27" t="s">
        <v>50</v>
      </c>
      <c r="G5" s="27" t="s">
        <v>11</v>
      </c>
      <c r="H5" s="27" t="s">
        <v>12</v>
      </c>
      <c r="I5" s="28" t="s">
        <v>51</v>
      </c>
      <c r="J5" s="10"/>
      <c r="L5" s="13"/>
      <c r="M5" s="13"/>
      <c r="N5" s="1"/>
      <c r="O5" s="1"/>
    </row>
    <row r="6" spans="1:19" ht="55.5" customHeight="1" x14ac:dyDescent="0.25">
      <c r="A6" s="4" t="s">
        <v>16</v>
      </c>
      <c r="B6" s="8" t="s">
        <v>56</v>
      </c>
      <c r="C6" s="17"/>
      <c r="D6" s="7">
        <v>0</v>
      </c>
      <c r="E6" s="7">
        <v>0</v>
      </c>
      <c r="F6" s="7">
        <v>0</v>
      </c>
      <c r="G6" s="7">
        <v>0</v>
      </c>
      <c r="H6" s="7">
        <v>0</v>
      </c>
      <c r="I6" s="20">
        <v>0</v>
      </c>
      <c r="J6" s="10"/>
      <c r="L6" s="13"/>
      <c r="M6" s="13"/>
      <c r="N6" s="1"/>
      <c r="O6" s="1"/>
    </row>
    <row r="7" spans="1:19" ht="55.5" customHeight="1" x14ac:dyDescent="0.25">
      <c r="A7" s="4" t="s">
        <v>18</v>
      </c>
      <c r="B7" s="8" t="s">
        <v>58</v>
      </c>
      <c r="C7" s="17"/>
      <c r="D7" s="7">
        <v>0</v>
      </c>
      <c r="E7" s="7">
        <v>0</v>
      </c>
      <c r="F7" s="7">
        <v>0</v>
      </c>
      <c r="G7" s="7">
        <v>0</v>
      </c>
      <c r="H7" s="7">
        <v>0</v>
      </c>
      <c r="I7" s="20">
        <v>0</v>
      </c>
      <c r="J7" s="10"/>
      <c r="L7" s="13"/>
      <c r="M7" s="13"/>
      <c r="N7" s="1"/>
      <c r="O7" s="1"/>
    </row>
    <row r="8" spans="1:19" ht="55.5" customHeight="1" x14ac:dyDescent="0.25">
      <c r="A8" s="4" t="s">
        <v>53</v>
      </c>
      <c r="B8" s="8" t="s">
        <v>58</v>
      </c>
      <c r="C8" s="17"/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20">
        <v>0</v>
      </c>
      <c r="J8" s="10"/>
      <c r="L8" s="13"/>
      <c r="M8" s="13"/>
      <c r="N8" s="1"/>
      <c r="O8" s="1"/>
    </row>
    <row r="9" spans="1:19" ht="67.5" customHeight="1" x14ac:dyDescent="0.25">
      <c r="A9" s="4" t="s">
        <v>54</v>
      </c>
      <c r="B9" s="7"/>
      <c r="C9" s="17"/>
      <c r="D9" s="7"/>
      <c r="E9" s="7"/>
      <c r="F9" s="7"/>
      <c r="G9" s="7"/>
      <c r="H9" s="7"/>
      <c r="I9" s="20"/>
      <c r="J9" s="10"/>
      <c r="L9" s="13"/>
      <c r="M9" s="13"/>
      <c r="N9" s="1"/>
      <c r="O9" s="1"/>
    </row>
    <row r="10" spans="1:19" ht="15.75" x14ac:dyDescent="0.25">
      <c r="A10" s="10"/>
      <c r="C10" s="13"/>
      <c r="D10" s="13"/>
      <c r="N10" s="1"/>
      <c r="O10" s="1"/>
    </row>
    <row r="11" spans="1:19" ht="15.75" x14ac:dyDescent="0.25">
      <c r="A11" s="10"/>
      <c r="C11" s="13"/>
      <c r="D11" s="13"/>
      <c r="N11" s="1"/>
      <c r="O11" s="1"/>
    </row>
    <row r="12" spans="1:19" ht="15.75" x14ac:dyDescent="0.25">
      <c r="C12" s="10"/>
      <c r="E12" s="13"/>
      <c r="F12" s="13"/>
      <c r="G12" s="13"/>
      <c r="H12" s="13"/>
      <c r="N12" s="1"/>
      <c r="O12" s="1"/>
    </row>
    <row r="13" spans="1:19" x14ac:dyDescent="0.25">
      <c r="E13" s="13"/>
      <c r="F13" s="13"/>
      <c r="G13" s="13"/>
      <c r="H13" s="13"/>
      <c r="N13" s="1"/>
      <c r="O13" s="1"/>
    </row>
    <row r="14" spans="1:19" x14ac:dyDescent="0.25">
      <c r="E14" s="13"/>
      <c r="F14" s="13"/>
      <c r="G14" s="13"/>
      <c r="H14" s="13"/>
      <c r="N14" s="1"/>
      <c r="O14" s="1"/>
    </row>
    <row r="15" spans="1:19" x14ac:dyDescent="0.25">
      <c r="E15" s="13"/>
      <c r="F15" s="13"/>
      <c r="G15" s="13"/>
      <c r="H15" s="13"/>
      <c r="N15" s="1"/>
      <c r="O15" s="1"/>
    </row>
    <row r="16" spans="1:19" x14ac:dyDescent="0.25">
      <c r="E16" s="13"/>
      <c r="F16" s="13"/>
      <c r="G16" s="13"/>
      <c r="H16" s="13"/>
      <c r="N16" s="1"/>
      <c r="O16" s="1"/>
    </row>
    <row r="17" spans="5:15" x14ac:dyDescent="0.25">
      <c r="E17" s="13"/>
      <c r="F17" s="13"/>
      <c r="G17" s="13"/>
      <c r="H17" s="13"/>
      <c r="N17" s="1"/>
      <c r="O17" s="1"/>
    </row>
    <row r="18" spans="5:15" x14ac:dyDescent="0.25">
      <c r="E18" s="13"/>
      <c r="F18" s="13"/>
      <c r="G18" s="13"/>
      <c r="H18" s="13"/>
      <c r="N18" s="1"/>
      <c r="O18" s="1"/>
    </row>
  </sheetData>
  <mergeCells count="3">
    <mergeCell ref="A1:I1"/>
    <mergeCell ref="A2:I2"/>
    <mergeCell ref="A3:I3"/>
  </mergeCells>
  <pageMargins left="0.25" right="0.25" top="0.75" bottom="0.75" header="0.511811023622047" footer="0.511811023622047"/>
  <pageSetup paperSize="9" fitToHeight="0" pageOrder="overThenDown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zoomScaleNormal="100" workbookViewId="0">
      <selection sqref="A1:I1"/>
    </sheetView>
  </sheetViews>
  <sheetFormatPr defaultColWidth="8.375" defaultRowHeight="14.25" x14ac:dyDescent="0.2"/>
  <cols>
    <col min="2" max="2" width="17.625" customWidth="1"/>
    <col min="3" max="3" width="19.375" customWidth="1"/>
    <col min="4" max="4" width="15.125" customWidth="1"/>
    <col min="5" max="13" width="14.875" customWidth="1"/>
  </cols>
  <sheetData>
    <row r="1" spans="1:9" ht="15.75" x14ac:dyDescent="0.2">
      <c r="A1" s="56" t="s">
        <v>52</v>
      </c>
      <c r="B1" s="56"/>
      <c r="C1" s="56"/>
      <c r="D1" s="56"/>
      <c r="E1" s="56"/>
      <c r="F1" s="56"/>
      <c r="G1" s="56"/>
      <c r="H1" s="56"/>
      <c r="I1" s="56"/>
    </row>
    <row r="3" spans="1:9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</row>
  </sheetData>
  <mergeCells count="2">
    <mergeCell ref="A1:I1"/>
    <mergeCell ref="A3:I3"/>
  </mergeCells>
  <pageMargins left="0.25" right="0.25" top="0.75" bottom="0.75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Итоговый расчет</vt:lpstr>
      <vt:lpstr>Анализ рынка</vt:lpstr>
      <vt:lpstr>Тарифный метод</vt:lpstr>
      <vt:lpstr>Расчет средневзвешенной цены</vt:lpstr>
      <vt:lpstr>Расчет референтной цены</vt:lpstr>
      <vt:lpstr>'Анализ рынка'!__xlnm.Print_Area</vt:lpstr>
      <vt:lpstr>'Итоговый расчет'!__xlnm.Print_Area</vt:lpstr>
      <vt:lpstr>'Расчет средневзвешенной цены'!__xlnm.Print_Area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Никита Овчинников</dc:creator>
  <dc:description/>
  <cp:lastModifiedBy>Пользователь</cp:lastModifiedBy>
  <cp:revision>2</cp:revision>
  <cp:lastPrinted>2024-11-02T03:43:30Z</cp:lastPrinted>
  <dcterms:created xsi:type="dcterms:W3CDTF">2018-11-30T08:30:00Z</dcterms:created>
  <dcterms:modified xsi:type="dcterms:W3CDTF">2024-11-18T10:10:25Z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E0F48F2891F24C51B46D4A143D03E192</vt:lpwstr>
  </property>
  <property fmtid="{D5CDD505-2E9C-101B-9397-08002B2CF9AE}" pid="5" name="KSOProductBuildVer">
    <vt:lpwstr>1049-11.2.0.11341</vt:lpwstr>
  </property>
</Properties>
</file>