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N:\Больница\2023\ЗАКУПКИ\АУКЦИОНЫ\МЕДИКАМЕНТЫ\Ромиплостим\"/>
    </mc:Choice>
  </mc:AlternateContent>
  <xr:revisionPtr revIDLastSave="0" documentId="13_ncr:1_{FDFE2CFF-7B75-44C0-8C67-45A1FB0A0690}" xr6:coauthVersionLast="47" xr6:coauthVersionMax="47" xr10:uidLastSave="{00000000-0000-0000-0000-000000000000}"/>
  <bookViews>
    <workbookView xWindow="13110" yWindow="0" windowWidth="14985" windowHeight="15060" xr2:uid="{00000000-000D-0000-FFFF-FFFF00000000}"/>
  </bookViews>
  <sheets>
    <sheet name="Ромиплостим" sheetId="2" r:id="rId1"/>
  </sheets>
  <definedNames>
    <definedName name="_xlnm._FilterDatabase" localSheetId="0" hidden="1">Ромиплостим!$A$1:$G$30</definedName>
    <definedName name="_xlnm.Print_Area" localSheetId="0">Ромиплостим!$A$1:$G$30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 l="1"/>
  <c r="G16" i="2"/>
  <c r="G24" i="2"/>
  <c r="G23" i="2"/>
  <c r="G22" i="2"/>
  <c r="G11" i="2"/>
  <c r="G18" i="2" l="1"/>
  <c r="G12" i="2"/>
  <c r="G25" i="2"/>
  <c r="G26" i="2" l="1"/>
  <c r="E7" i="2"/>
  <c r="G7" i="2" s="1"/>
  <c r="F4" i="2" s="1"/>
</calcChain>
</file>

<file path=xl/sharedStrings.xml><?xml version="1.0" encoding="utf-8"?>
<sst xmlns="http://schemas.openxmlformats.org/spreadsheetml/2006/main" count="55" uniqueCount="43">
  <si>
    <t>Источник информации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</si>
  <si>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</si>
  <si>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</si>
  <si>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2.1 Информация, полученная из Реестра контрактов</t>
  </si>
  <si>
    <t>2. Метод сопоставимых рыночных цен (ч.2 - 6 ст. 22 44-ФЗ)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</si>
  <si>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</si>
  <si>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</si>
  <si>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</si>
  <si>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</si>
  <si>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</si>
  <si>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</si>
  <si>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</si>
  <si>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</si>
  <si>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</si>
  <si>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</si>
  <si>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>Дата подготовки обоснования НМЦК</t>
  </si>
  <si>
    <t>Поставка лекарственного препарата для медицинского применения</t>
  </si>
  <si>
    <t>Количество товара в единицах измерения в упаковке</t>
  </si>
  <si>
    <t>В соответствии с пунктом 6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начальной цены единицы товара, работы, услуги при осуществлении закупок лекарственных препаратов для медицинского применения, утвержденного приказом Минздрава России от 19.12.2019 № 1064н, референтная цена не применяется до размещения соответствующих данных в единой информационной системе в сфере закупок.</t>
  </si>
  <si>
    <t>2.2 Информация, полученная по запросу заказчика</t>
  </si>
  <si>
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</si>
  <si>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</si>
  <si>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</si>
  <si>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 (реестр контрактов)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</si>
  <si>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</si>
  <si>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№ РУ (дата регистрации цены (номер решения)</t>
  </si>
  <si>
    <t>«Обоснование начальной (максимальной) цены контракта»</t>
  </si>
  <si>
    <t xml:space="preserve">Минимальная цена за единицу лекарственного препарата, определенная тарифным методом </t>
  </si>
  <si>
    <t>Начальная (максимальная) цена контракта (далее - НМЦК)</t>
  </si>
  <si>
    <t>Заключенные и исполненные надлежащим образом (без штрафов, неустоек) государственные контракты на лекарственный препарат с учетом эквивалентных лекарственных форм и дозировок за 12 месяцев, предшествующих месяцу расчета, отсутствуют</t>
  </si>
  <si>
    <t>Предельная цена за упаковку 
без НДС,и оптовой надбавкой,
 руб.</t>
  </si>
  <si>
    <t>Цена за единицу измерения
без НДС, и оптовой надбавкой,
 руб.</t>
  </si>
  <si>
    <t>Цена за упаковку, 
без НДС , и оптовой надбавкой,
 руб.</t>
  </si>
  <si>
    <t>Цена за единицу 
без НДС , и оптовой надбавкой,
 руб.</t>
  </si>
  <si>
    <t>Цена за единицу 
без НДС ,и оптовой надбавкой,
 руб.</t>
  </si>
  <si>
    <t>РОМИПЛОСТИМ 21.20.10.132-000029-1-00066-0000000000000 ПОРОШОК ДЛЯ ПРИГОТОВЛЕНИЯ РАСТВОРА ДЛЯ ПОДКОЖНОГО ВВЕДЕНИЯ 0.25 мг и/или ГРЛС: 250 мкг</t>
  </si>
  <si>
    <t>мг (мг действующего вещества)</t>
  </si>
  <si>
    <t>Ромиплостим Энплейт порошок для приготовления раствора для подкожного введения, 250 мкг,  - флакон (1)  - пачка  картонная</t>
  </si>
  <si>
    <t xml:space="preserve">Вл.Амджен Европа Б.В., Нидерланды (NL804580479B01); Перв.Уп.Пр.Патеон Италия С.п.А., Италия (12584850155); Вып.к.Втор.Уп.Общество с ограниченной ответственностью "Добролек" (ООО "Добролек"), Россия (7724774770); </t>
  </si>
  <si>
    <t>ЛП-№(000352)-(РГ-RU) 22.03.2022 
25-7-4207331-изм</t>
  </si>
  <si>
    <t>исх от 29.09.2023 № б/н</t>
  </si>
  <si>
    <t>№ 1645200647123000193 https://zakupki.gov.ru/epz/contract/contractCard/document-info.html?reestrNumber=1645200647123000193&amp;contractInfoId=80644925</t>
  </si>
  <si>
    <t>№ 2312316211023000525 https://zakupki.gov.ru/epz/contract/contractCard/document-info.html?reestrNumber=2312316211023000525&amp;contractInfoId=83071888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</si>
</sst>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8"/>
      <name val="Calibri"/>
      <family val="2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2" applyFont="1" applyFill="1" applyBorder="1" applyAlignment="1">
      <alignment horizontal="center" vertical="center"/>
    </xf>
    <xf numFmtId="10" fontId="3" fillId="0" borderId="1" xfId="3" applyNumberFormat="1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65" fontId="3" fillId="0" borderId="1" xfId="2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5" fontId="5" fillId="2" borderId="2" xfId="2" applyFont="1" applyFill="1" applyBorder="1" applyAlignment="1">
      <alignment horizontal="center" vertical="center"/>
    </xf>
    <xf numFmtId="165" fontId="7" fillId="0" borderId="1" xfId="2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166" fontId="3" fillId="0" borderId="1" xfId="1" applyNumberFormat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vertical="center" wrapText="1"/>
    </xf>
    <xf numFmtId="2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top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5" fontId="5" fillId="0" borderId="4" xfId="2" applyFont="1" applyFill="1" applyBorder="1" applyAlignment="1">
      <alignment horizontal="right" vertical="center"/>
    </xf>
    <xf numFmtId="165" fontId="5" fillId="0" borderId="2" xfId="2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46FA-4E43-4E5F-836B-47A9A9709013}">
  <sheetPr>
    <tabColor rgb="FFFFC000"/>
    <pageSetUpPr fitToPage="1"/>
  </sheetPr>
  <dimension ref="A1:H30"/>
  <sheetViews>
    <sheetView tabSelected="1" view="pageBreakPreview" zoomScale="78" zoomScaleNormal="85" zoomScaleSheetLayoutView="78" workbookViewId="0">
      <selection activeCell="E7" sqref="E7"/>
    </sheetView>
  </sheetViews>
  <sheetFormatPr defaultColWidth="9.140625" defaultRowHeight="23.25" x14ac:dyDescent="0.35"/>
  <cols>
    <col min="1" max="1" width="52" style="1" customWidth="1"/>
    <col min="2" max="2" width="33.5703125" style="1" customWidth="1"/>
    <col min="3" max="3" width="16.7109375" style="1" customWidth="1"/>
    <col min="4" max="4" width="13.5703125" style="1" customWidth="1"/>
    <col min="5" max="5" width="17.7109375" style="1" customWidth="1"/>
    <col min="6" max="6" width="11.7109375" style="1" customWidth="1"/>
    <col min="7" max="7" width="17" style="1" customWidth="1"/>
    <col min="8" max="8" width="9.140625" style="18"/>
    <col min="9" max="16384" width="9.140625" style="1"/>
  </cols>
  <sheetData>
    <row r="1" spans="1:8" x14ac:dyDescent="0.35">
      <c r="A1" s="59" t="s">
        <v>26</v>
      </c>
      <c r="B1" s="59"/>
      <c r="C1" s="59"/>
      <c r="D1" s="59"/>
      <c r="E1" s="59"/>
      <c r="F1" s="59"/>
      <c r="G1" s="59"/>
    </row>
    <row r="2" spans="1:8" x14ac:dyDescent="0.35">
      <c r="A2" s="60" t="s">
        <v>16</v>
      </c>
      <c r="B2" s="60"/>
      <c r="C2" s="60"/>
      <c r="D2" s="60"/>
      <c r="E2" s="60"/>
      <c r="F2" s="60"/>
      <c r="G2" s="60"/>
    </row>
    <row r="3" spans="1:8" ht="19.5" customHeight="1" x14ac:dyDescent="0.35">
      <c r="A3" s="61" t="s">
        <v>15</v>
      </c>
      <c r="B3" s="61"/>
      <c r="C3" s="61"/>
      <c r="D3" s="61"/>
      <c r="E3" s="61"/>
      <c r="F3" s="62">
        <v>45216</v>
      </c>
      <c r="G3" s="63"/>
    </row>
    <row r="4" spans="1:8" ht="17.25" customHeight="1" x14ac:dyDescent="0.35">
      <c r="A4" s="64" t="s">
        <v>28</v>
      </c>
      <c r="B4" s="65"/>
      <c r="C4" s="65"/>
      <c r="D4" s="65"/>
      <c r="E4" s="66"/>
      <c r="F4" s="67">
        <f>SUM(G7*D7)</f>
        <v>525051.32999999996</v>
      </c>
      <c r="G4" s="68"/>
    </row>
    <row r="5" spans="1:8" x14ac:dyDescent="0.35">
      <c r="A5" s="53" t="s">
        <v>14</v>
      </c>
      <c r="B5" s="53"/>
      <c r="C5" s="53"/>
      <c r="D5" s="53"/>
      <c r="E5" s="53"/>
      <c r="F5" s="53"/>
      <c r="G5" s="53"/>
    </row>
    <row r="6" spans="1:8" ht="75" x14ac:dyDescent="0.35">
      <c r="A6" s="49" t="s">
        <v>13</v>
      </c>
      <c r="B6" s="50"/>
      <c r="C6" s="2" t="s">
        <v>12</v>
      </c>
      <c r="D6" s="2" t="s">
        <v>11</v>
      </c>
      <c r="E6" s="2" t="s">
        <v>10</v>
      </c>
      <c r="F6" s="2" t="s">
        <v>9</v>
      </c>
      <c r="G6" s="2" t="s">
        <v>8</v>
      </c>
    </row>
    <row r="7" spans="1:8" ht="45" customHeight="1" x14ac:dyDescent="0.35">
      <c r="A7" s="51" t="s">
        <v>35</v>
      </c>
      <c r="B7" s="52"/>
      <c r="C7" s="3" t="s">
        <v>36</v>
      </c>
      <c r="D7" s="20">
        <v>3</v>
      </c>
      <c r="E7" s="4">
        <f>MIN(G12,G25)</f>
        <v>139567.07999999999</v>
      </c>
      <c r="F7" s="5">
        <v>0.14000000000000001</v>
      </c>
      <c r="G7" s="6">
        <f>ROUNDDOWN((E7+E7*F7)*1.1,2)</f>
        <v>175017.11</v>
      </c>
    </row>
    <row r="8" spans="1:8" ht="19.5" customHeight="1" x14ac:dyDescent="0.35">
      <c r="A8" s="53" t="s">
        <v>7</v>
      </c>
      <c r="B8" s="53"/>
      <c r="C8" s="53"/>
      <c r="D8" s="53"/>
      <c r="E8" s="53"/>
      <c r="F8" s="53"/>
      <c r="G8" s="53"/>
    </row>
    <row r="9" spans="1:8" ht="19.5" customHeight="1" x14ac:dyDescent="0.35">
      <c r="A9" s="54" t="s">
        <v>6</v>
      </c>
      <c r="B9" s="55"/>
      <c r="C9" s="55"/>
      <c r="D9" s="55"/>
      <c r="E9" s="55"/>
      <c r="F9" s="55"/>
      <c r="G9" s="56"/>
    </row>
    <row r="10" spans="1:8" ht="80.25" customHeight="1" x14ac:dyDescent="0.35">
      <c r="A10" s="2" t="s">
        <v>1</v>
      </c>
      <c r="B10" s="57" t="s">
        <v>5</v>
      </c>
      <c r="C10" s="58"/>
      <c r="D10" s="7" t="s">
        <v>25</v>
      </c>
      <c r="E10" s="7" t="s">
        <v>30</v>
      </c>
      <c r="F10" s="7" t="s">
        <v>17</v>
      </c>
      <c r="G10" s="2" t="s">
        <v>31</v>
      </c>
    </row>
    <row r="11" spans="1:8" ht="92.25" customHeight="1" x14ac:dyDescent="0.35">
      <c r="A11" s="22" t="s">
        <v>37</v>
      </c>
      <c r="B11" s="47" t="s">
        <v>38</v>
      </c>
      <c r="C11" s="48"/>
      <c r="D11" s="21" t="s">
        <v>39</v>
      </c>
      <c r="E11" s="23">
        <v>34891.769999999997</v>
      </c>
      <c r="F11" s="21">
        <v>0.25</v>
      </c>
      <c r="G11" s="24">
        <f>E11/F11</f>
        <v>139567.07999999999</v>
      </c>
    </row>
    <row r="12" spans="1:8" ht="18" customHeight="1" x14ac:dyDescent="0.35">
      <c r="A12" s="38" t="s">
        <v>27</v>
      </c>
      <c r="B12" s="39"/>
      <c r="C12" s="39"/>
      <c r="D12" s="39"/>
      <c r="E12" s="39"/>
      <c r="F12" s="40"/>
      <c r="G12" s="6">
        <f>MIN(G11:G11)</f>
        <v>139567.07999999999</v>
      </c>
    </row>
    <row r="13" spans="1:8" ht="24" customHeight="1" x14ac:dyDescent="0.35">
      <c r="A13" s="38" t="s">
        <v>4</v>
      </c>
      <c r="B13" s="39"/>
      <c r="C13" s="39"/>
      <c r="D13" s="39"/>
      <c r="E13" s="39"/>
      <c r="F13" s="39"/>
      <c r="G13" s="40"/>
    </row>
    <row r="14" spans="1:8" ht="21.6" customHeight="1" x14ac:dyDescent="0.35">
      <c r="A14" s="38" t="s">
        <v>3</v>
      </c>
      <c r="B14" s="39"/>
      <c r="C14" s="39"/>
      <c r="D14" s="39"/>
      <c r="E14" s="39"/>
      <c r="F14" s="39"/>
      <c r="G14" s="40"/>
    </row>
    <row r="15" spans="1:8" s="12" customFormat="1" ht="91.5" customHeight="1" x14ac:dyDescent="0.35">
      <c r="A15" s="9" t="s">
        <v>1</v>
      </c>
      <c r="B15" s="72" t="s">
        <v>24</v>
      </c>
      <c r="C15" s="73"/>
      <c r="D15" s="74"/>
      <c r="E15" s="10" t="s">
        <v>32</v>
      </c>
      <c r="F15" s="10" t="s">
        <v>17</v>
      </c>
      <c r="G15" s="17" t="s">
        <v>33</v>
      </c>
      <c r="H15" s="19"/>
    </row>
    <row r="16" spans="1:8" s="12" customFormat="1" ht="60.75" customHeight="1" x14ac:dyDescent="0.35">
      <c r="A16" s="22" t="s">
        <v>37</v>
      </c>
      <c r="B16" s="69" t="s">
        <v>41</v>
      </c>
      <c r="C16" s="70"/>
      <c r="D16" s="71"/>
      <c r="E16" s="27">
        <v>34891.769999999997</v>
      </c>
      <c r="F16" s="25">
        <v>0.25</v>
      </c>
      <c r="G16" s="26">
        <f>E16/F16</f>
        <v>139567.07999999999</v>
      </c>
      <c r="H16" s="19"/>
    </row>
    <row r="17" spans="1:8" s="12" customFormat="1" ht="91.5" customHeight="1" x14ac:dyDescent="0.35">
      <c r="A17" s="22" t="s">
        <v>37</v>
      </c>
      <c r="B17" s="69" t="s">
        <v>42</v>
      </c>
      <c r="C17" s="70"/>
      <c r="D17" s="71"/>
      <c r="E17" s="25">
        <v>34891.769999999997</v>
      </c>
      <c r="F17" s="25">
        <v>0.25</v>
      </c>
      <c r="G17" s="26">
        <f>E17/F17</f>
        <v>139567.07999999999</v>
      </c>
      <c r="H17" s="19"/>
    </row>
    <row r="18" spans="1:8" s="12" customFormat="1" ht="20.25" customHeight="1" x14ac:dyDescent="0.35">
      <c r="A18" s="75" t="s">
        <v>23</v>
      </c>
      <c r="B18" s="75"/>
      <c r="C18" s="75"/>
      <c r="D18" s="75"/>
      <c r="E18" s="75"/>
      <c r="F18" s="75"/>
      <c r="G18" s="14">
        <f>MIN(G16:G17)</f>
        <v>139567.07999999999</v>
      </c>
      <c r="H18" s="19"/>
    </row>
    <row r="19" spans="1:8" s="12" customFormat="1" ht="15.75" customHeight="1" x14ac:dyDescent="0.35">
      <c r="A19" s="51"/>
      <c r="B19" s="76"/>
      <c r="C19" s="76"/>
      <c r="D19" s="76"/>
      <c r="E19" s="76"/>
      <c r="F19" s="76"/>
      <c r="G19" s="52"/>
      <c r="H19" s="19"/>
    </row>
    <row r="20" spans="1:8" ht="19.5" customHeight="1" x14ac:dyDescent="0.35">
      <c r="A20" s="41" t="s">
        <v>19</v>
      </c>
      <c r="B20" s="42"/>
      <c r="C20" s="42"/>
      <c r="D20" s="42"/>
      <c r="E20" s="42"/>
      <c r="F20" s="42"/>
      <c r="G20" s="43"/>
    </row>
    <row r="21" spans="1:8" ht="92.25" customHeight="1" x14ac:dyDescent="0.35">
      <c r="A21" s="9" t="s">
        <v>1</v>
      </c>
      <c r="B21" s="72" t="s">
        <v>0</v>
      </c>
      <c r="C21" s="73"/>
      <c r="D21" s="74"/>
      <c r="E21" s="10" t="s">
        <v>32</v>
      </c>
      <c r="F21" s="11" t="s">
        <v>17</v>
      </c>
      <c r="G21" s="17" t="s">
        <v>34</v>
      </c>
    </row>
    <row r="22" spans="1:8" ht="45" x14ac:dyDescent="0.35">
      <c r="A22" s="22" t="s">
        <v>37</v>
      </c>
      <c r="B22" s="29" t="s">
        <v>40</v>
      </c>
      <c r="C22" s="30"/>
      <c r="D22" s="31"/>
      <c r="E22" s="8">
        <v>37585.39</v>
      </c>
      <c r="F22" s="13">
        <v>0.25</v>
      </c>
      <c r="G22" s="4">
        <f>ROUNDDOWN(E22/F22,2)</f>
        <v>150341.56</v>
      </c>
    </row>
    <row r="23" spans="1:8" ht="45" x14ac:dyDescent="0.35">
      <c r="A23" s="22" t="s">
        <v>37</v>
      </c>
      <c r="B23" s="29" t="s">
        <v>40</v>
      </c>
      <c r="C23" s="30"/>
      <c r="D23" s="31"/>
      <c r="E23" s="8">
        <v>37591</v>
      </c>
      <c r="F23" s="13">
        <v>0.25</v>
      </c>
      <c r="G23" s="4">
        <f>ROUNDDOWN(E23/F23,2)</f>
        <v>150364</v>
      </c>
    </row>
    <row r="24" spans="1:8" ht="42" customHeight="1" x14ac:dyDescent="0.35">
      <c r="A24" s="22" t="s">
        <v>37</v>
      </c>
      <c r="B24" s="29" t="s">
        <v>40</v>
      </c>
      <c r="C24" s="30"/>
      <c r="D24" s="31"/>
      <c r="E24" s="8">
        <v>37646.870000000003</v>
      </c>
      <c r="F24" s="13">
        <v>0.25</v>
      </c>
      <c r="G24" s="4">
        <f>ROUNDDOWN(E24/F24,2)</f>
        <v>150587.48000000001</v>
      </c>
    </row>
    <row r="25" spans="1:8" ht="19.5" customHeight="1" x14ac:dyDescent="0.35">
      <c r="A25" s="32" t="s">
        <v>21</v>
      </c>
      <c r="B25" s="33"/>
      <c r="C25" s="33"/>
      <c r="D25" s="33"/>
      <c r="E25" s="33"/>
      <c r="F25" s="34"/>
      <c r="G25" s="15">
        <f>MIN(G22:G24)</f>
        <v>150341.56</v>
      </c>
    </row>
    <row r="26" spans="1:8" ht="19.5" customHeight="1" x14ac:dyDescent="0.35">
      <c r="A26" s="35" t="s">
        <v>22</v>
      </c>
      <c r="B26" s="36"/>
      <c r="C26" s="36"/>
      <c r="D26" s="36"/>
      <c r="E26" s="36"/>
      <c r="F26" s="37"/>
      <c r="G26" s="16">
        <f>MIN(G25,G18)</f>
        <v>139567.07999999999</v>
      </c>
    </row>
    <row r="27" spans="1:8" ht="22.15" customHeight="1" x14ac:dyDescent="0.35">
      <c r="A27" s="38" t="s">
        <v>2</v>
      </c>
      <c r="B27" s="39"/>
      <c r="C27" s="39"/>
      <c r="D27" s="39"/>
      <c r="E27" s="39"/>
      <c r="F27" s="39"/>
      <c r="G27" s="40"/>
    </row>
    <row r="28" spans="1:8" ht="37.5" customHeight="1" x14ac:dyDescent="0.35">
      <c r="A28" s="44" t="s">
        <v>29</v>
      </c>
      <c r="B28" s="45"/>
      <c r="C28" s="45"/>
      <c r="D28" s="45"/>
      <c r="E28" s="45"/>
      <c r="F28" s="45"/>
      <c r="G28" s="46"/>
    </row>
    <row r="29" spans="1:8" ht="31.5" customHeight="1" x14ac:dyDescent="0.35">
      <c r="A29" s="41" t="s">
        <v>20</v>
      </c>
      <c r="B29" s="42"/>
      <c r="C29" s="42"/>
      <c r="D29" s="42"/>
      <c r="E29" s="42"/>
      <c r="F29" s="42"/>
      <c r="G29" s="43"/>
    </row>
    <row r="30" spans="1:8" ht="49.5" customHeight="1" x14ac:dyDescent="0.35">
      <c r="A30" s="28" t="s">
        <v>18</v>
      </c>
      <c r="B30" s="28"/>
      <c r="C30" s="28"/>
      <c r="D30" s="28"/>
      <c r="E30" s="28"/>
      <c r="F30" s="28"/>
      <c r="G30" s="28"/>
    </row>
  </sheetData>
  <mergeCells count="32">
    <mergeCell ref="B16:D16"/>
    <mergeCell ref="B17:D17"/>
    <mergeCell ref="A5:G5"/>
    <mergeCell ref="A12:F12"/>
    <mergeCell ref="B24:D24"/>
    <mergeCell ref="A13:G13"/>
    <mergeCell ref="A14:G14"/>
    <mergeCell ref="B15:D15"/>
    <mergeCell ref="A18:F18"/>
    <mergeCell ref="A19:G19"/>
    <mergeCell ref="A20:G20"/>
    <mergeCell ref="B21:D21"/>
    <mergeCell ref="B22:D22"/>
    <mergeCell ref="A1:G1"/>
    <mergeCell ref="A2:G2"/>
    <mergeCell ref="A3:E3"/>
    <mergeCell ref="F3:G3"/>
    <mergeCell ref="A4:E4"/>
    <mergeCell ref="F4:G4"/>
    <mergeCell ref="B11:C11"/>
    <mergeCell ref="A6:B6"/>
    <mergeCell ref="A7:B7"/>
    <mergeCell ref="A8:G8"/>
    <mergeCell ref="A9:G9"/>
    <mergeCell ref="B10:C10"/>
    <mergeCell ref="A30:G30"/>
    <mergeCell ref="B23:D23"/>
    <mergeCell ref="A25:F25"/>
    <mergeCell ref="A26:F26"/>
    <mergeCell ref="A27:G27"/>
    <mergeCell ref="A29:G29"/>
    <mergeCell ref="A28:G2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Ромиплостим</vt:lpstr>
      <vt:lpstr>Ромиплостим!Область_печати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Марат Мухатинов</cp:lastModifiedBy>
  <cp:lastPrinted>2022-02-18T02:59:40Z</cp:lastPrinted>
  <dcterms:created xsi:type="dcterms:W3CDTF">2018-04-09T06:40:37Z</dcterms:created>
  <dcterms:modified xsi:type="dcterms:W3CDTF">2023-10-17T12:33:58Z</dcterms:modified>
</cp:coreProperties>
</file>