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4\01_ДГЗ\483-489 Задание 85 Кукарских\485_Мебеверин\Редакция 1\Документы на отправку\"/>
    </mc:Choice>
  </mc:AlternateContent>
  <bookViews>
    <workbookView xWindow="0" yWindow="0" windowWidth="23670" windowHeight="9300"/>
  </bookViews>
  <sheets>
    <sheet name="ЖНВЛП" sheetId="1" r:id="rId1"/>
  </sheets>
  <definedNames>
    <definedName name="_xlnm.Print_Area" localSheetId="0">ЖНВЛП!$A$1:$G$82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78" i="1" l="1"/>
  <c r="E7" i="1"/>
  <c r="G68" i="1"/>
  <c r="G69" i="1"/>
  <c r="G70" i="1"/>
  <c r="G71" i="1"/>
  <c r="G73" i="1" s="1"/>
  <c r="G72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76" i="1" l="1"/>
  <c r="G77" i="1" s="1"/>
  <c r="G7" i="1" l="1"/>
  <c r="F4" i="1" s="1"/>
</calcChain>
</file>

<file path=xl/sharedStrings.xml><?xml version="1.0" encoding="utf-8"?>
<sst xmlns="http://schemas.openxmlformats.org/spreadsheetml/2006/main" count="266" uniqueCount="134">
  <si>
    <t>Цена за единицу 
без НДС и оптовой надбавки, 
руб.</t>
  </si>
  <si>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</si>
  <si>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</si>
  <si>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</si>
  <si>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</si>
  <si>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</si>
  <si>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Цена за единицу 
без НДС и оптовой надбавки,
 руб.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</si>
  <si>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</si>
  <si>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</si>
  <si>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</si>
  <si>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</si>
  <si>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</si>
  <si>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</si>
  <si>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</si>
  <si>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</si>
  <si>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</si>
  <si>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</si>
  <si>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</si>
  <si>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</si>
  <si>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</si>
  <si>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</si>
  <si>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</si>
  <si>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</si>
  <si>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</si>
  <si>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</si>
  <si>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</si>
  <si>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Цена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</si>
  <si>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</si>
  <si>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</si>
  <si>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</si>
  <si>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</si>
  <si>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</si>
  <si>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</si>
  <si>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МНН, форма выпуска, лекарственная форма, дозировка</t>
  </si>
  <si>
    <t>Торговое наименование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</si>
  <si>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</si>
  <si>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Минимальная цена за единицу лекарственного препарата </t>
  </si>
  <si>
    <r>
      <t xml:space="preserve">Обоснование начальной (максимальной) цены контракта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Liberation Serif"/>
        <family val="1"/>
        <charset val="204"/>
      </rPr>
      <t>(ДГЗ_485_2024)</t>
    </r>
  </si>
  <si>
    <t>шт (таблетка) и/или шт (капсула)</t>
  </si>
  <si>
    <t>МНН Мебеверин, капсулы с пролонгированным высвобождением, 200 мг, 15 шт. - блистер (2)  - пачка картонная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</si>
  <si>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</si>
  <si>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Дюспаталин</t>
  </si>
  <si>
    <t>П N011303/01</t>
  </si>
  <si>
    <t>МНН Мебеверин, капсулы с пролонгированным высвобождением, 200 мг, 10 шт. - контурная ячейковая упаковка (3)  - пачка картонная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</si>
  <si>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</si>
  <si>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Дютан</t>
  </si>
  <si>
    <t>ЛП-003300</t>
  </si>
  <si>
    <t>МНН Мебеверин, капсулы с пролонгированным высвобождением, 200 мг, 15 шт. - упаковки ячейковые контурные (4)  - пачки картонные</t>
  </si>
  <si>
    <t xml:space="preserve">Вл.Вып.к.Перв.Уп.Втор.Уп.Пр.ЗАО "Канонфарма продакшн", Россия; </t>
  </si>
  <si>
    <t>Спарекс</t>
  </si>
  <si>
    <t>ЛСР-004416/09</t>
  </si>
  <si>
    <t>МНН Мебеверин, капсулы с пролонгированным высвобождением, 200 мг, 10 шт. - упаковки ячейковые контурные (6)  - пачки картонные</t>
  </si>
  <si>
    <t>МНН Мебеверин, капсулы с пролонгированным высвобождением, 200 мг, 10 шт. - упаковки ячейковые контурные (3)  - пачки картонные</t>
  </si>
  <si>
    <t>МНН Мебеверин, капсулы с пролонгированным высвобождением, 200 мг, 15 шт. - упаковки ячейковые контурные (2)  - пачки картонные</t>
  </si>
  <si>
    <t>МНН Мебеверин, капсулы с пролонгированным высвобождением, 200 мг, 10 шт. - контурная ячейковая упаковка (1)  - пачка картонная</t>
  </si>
  <si>
    <t>Мебеверин</t>
  </si>
  <si>
    <t>ЛП-007018</t>
  </si>
  <si>
    <t>МНН Мебеверин, капсулы с пролонгированным высвобождением, 200 мг, 10 шт. - контурная ячейковая упаковка (2)  - пачка картонная</t>
  </si>
  <si>
    <t>МНН Мебеверин, капсулы с пролонгированным высвобождением, 200 мг, 10 шт. - контурная ячейковая упаковка (4)  - пачка картонная</t>
  </si>
  <si>
    <t>МНН Мебеверин, капсулы с пролонгированным высвобождением, 200 мг, 10 шт. - контурная ячейковая упаковка (5)  - пачка картонная</t>
  </si>
  <si>
    <t>МНН Мебеверин, капсулы с пролонгированным высвобождением, 200 мг, 10 шт. - контурная ячейковая упаковка (6)  - пачка картонная</t>
  </si>
  <si>
    <t>МНН Мебеверин, капсулы с пролонгированным высвобождением, 200 мг, 10 шт. - контурная ячейковая упаковка (7)  - пачка картонная</t>
  </si>
  <si>
    <t>МНН Мебеверин, капсулы с пролонгированным высвобождением, 200 мг, 10 шт. - контурная ячейковая упаковка (8)  - пачка картонная</t>
  </si>
  <si>
    <t>МНН Мебеверин, капсулы с пролонгированным высвобождением, 200 мг, 10 шт. - контурная ячейковая упаковка (9)  - пачка картонная</t>
  </si>
  <si>
    <t>МНН Мебеверин, капсулы с пролонгированным высвобождением, 200 мг, 10 шт. - контурная ячейковая упаковка (10)  - пачка картонная</t>
  </si>
  <si>
    <t>МНН Мебеверин, капсулы с пролонгированным высвобождением, 200 мг, 15 шт. - контурная ячейковая упаковка (1)  - пачка картонная</t>
  </si>
  <si>
    <t>МНН Мебеверин, капсулы с пролонгированным высвобождением, 200 мг, 15 шт. - контурная ячейковая упаковка (2)  - пачка картонная</t>
  </si>
  <si>
    <t>МНН Мебеверин, капсулы с пролонгированным высвобождением, 200 мг, 15 шт. - контурная ячейковая упаковка (3)  - пачка картонная</t>
  </si>
  <si>
    <t>МНН Мебеверин, капсулы с пролонгированным высвобождением, 200 мг, 15 шт. - контурная ячейковая упаковка (4)  - пачка картонная</t>
  </si>
  <si>
    <t>МНН Мебеверин, капсулы с пролонгированным высвобождением, 200 мг, 15 шт. - контурная ячейковая упаковка (5)  - пачка картонная</t>
  </si>
  <si>
    <t>МНН Мебеверин, капсулы с пролонгированным высвобождением, 200 мг, 15 шт. - контурная ячейковая упаковка (6)  - пачка картонная</t>
  </si>
  <si>
    <t>МНН Мебеверин, капсулы с пролонгированным высвобождением, 200 мг, 15 шт. - контурная ячейковая упаковка (7)  - пачка картонная</t>
  </si>
  <si>
    <t>МНН Мебеверин, капсулы с пролонгированным высвобождением, 200 мг, 15 шт. - контурная ячейковая упаковка (8)  - пачка картонная</t>
  </si>
  <si>
    <t>МНН Мебеверин, капсулы с пролонгированным высвобождением, 200 мг, 15 шт. - контурная ячейковая упаковка (9)  - пачка картонная</t>
  </si>
  <si>
    <t>МНН Мебеверин, капсулы с пролонгированным высвобождением, 200 мг, 15 шт. - контурная ячейковая упаковка (10)  - пачка картонная</t>
  </si>
  <si>
    <t>МНН Мебеверин, капсулы с пролонгированным высвобождением, 200 мг, 10 шт. - банка (1)  - пачка картонная</t>
  </si>
  <si>
    <t>МНН Мебеверин, капсулы с пролонгированным высвобождением, 200 мг, 20 шт. - банка (1)  - пачка картонная</t>
  </si>
  <si>
    <t>МНН Мебеверин, капсулы с пролонгированным высвобождением, 200 мг, 30 шт. - банка (1)  - пачка картонная</t>
  </si>
  <si>
    <t>МНН Мебеверин, капсулы с пролонгированным высвобождением, 200 мг, 40 шт. - банка (1)  - пачка картонная</t>
  </si>
  <si>
    <t>МНН Мебеверин, капсулы с пролонгированным высвобождением, 200 мг, 50 шт. - банка (1)  - пачка картонная</t>
  </si>
  <si>
    <t>МНН Мебеверин, капсулы с пролонгированным высвобождением, 200 мг, 60 шт. - банка (1)  - пачка картонная</t>
  </si>
  <si>
    <t>МНН Мебеверин, капсулы с пролонгированным высвобождением, 200 мг, 70 шт. - банка (1)  - пачка картонная</t>
  </si>
  <si>
    <t>МНН Мебеверин, капсулы с пролонгированным высвобождением, 200 мг, 80 шт. - банка (1)  - пачка картонная</t>
  </si>
  <si>
    <t>МНН Мебеверин, капсулы с пролонгированным высвобождением, 200 мг, 90 шт. - банка (1)  - пачка картонная</t>
  </si>
  <si>
    <t>МНН Мебеверин, капсулы с пролонгированным высвобождением, 200 мг, 100 шт. - банка (1)  - пачка картонная</t>
  </si>
  <si>
    <t>МНН Мебеверин, таблетки с пролонгированным высвобождением покрытые пленочной оболочкой, 200 мг, 30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</si>
  <si>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</si>
  <si>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Мебеспалин ретард</t>
  </si>
  <si>
    <t>ЛП-003764</t>
  </si>
  <si>
    <t>МНН Мебеверин, таблетки с пролонгированным высвобождением покрытые пленочной оболочкой, 200 мг, 10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</si>
  <si>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</t>
  </si>
  <si>
    <t>МНН Мебеверин, таблетки с пролонгированным высвобождением, покрытые пленочной оболочкой, 200 мг, 10 шт. - упаковки ячейковые контурные (2)  - пачки картонные</t>
  </si>
  <si>
    <t>ЛП-№(002975)-(РГ-RU)</t>
  </si>
  <si>
    <t>МНН Мебеверин, таблетки с пролонгированным высвобождением, покрытые пленочной оболочкой, 200 мг, 30 шт. - упаковки ячейковые контурные (1)  - пачки картонные</t>
  </si>
  <si>
    <t>МНН Мебеверин, капсулы с пролонгированным высвобождением, 200 мг, 30 шт. - флаконы (1)  - пачки картонные</t>
  </si>
  <si>
    <t xml:space="preserve">Вл.ООО "Джодас Экспоим", Россия (7723733387); Вып.к.Перв.Уп.Пр.Оксфорд Лабораториз Пвт.Лтд, Индия (27AAACO3255A1ZX); Втор.Уп.Джодас Экспоим Пвт.Лтд, Индия (36AABCJ8653L1Z3); </t>
  </si>
  <si>
    <t>Веремед</t>
  </si>
  <si>
    <t>ЛП-004863</t>
  </si>
  <si>
    <t>МНН Мебеверин, капсулы с пролонгированным высвобождением, 200 мг, 10 шт. - блистеры (3)  - пачки картонные</t>
  </si>
  <si>
    <t>МНН Мебеверин, 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</si>
  <si>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</si>
  <si>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МНН Мебеверин, капсулы с пролонгированным высвобождением, 200 мг, 15 шт. - блистеры (4)  - пачка картонная</t>
  </si>
  <si>
    <t>Дюспаталин®</t>
  </si>
  <si>
    <t>МНН Мебеверин, капсулы с пролонгированным высвобождением, 200 мг, 60 шт. - банки (1)  - пачки картонные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</si>
  <si>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</si>
  <si>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Спарекс®</t>
  </si>
  <si>
    <t>МНН Мебеверин, капсулы с пролонгированным высвобождением, 200 мг, 30 шт. - банки (1)  - пачки картонные</t>
  </si>
  <si>
    <t xml:space="preserve">Вл.Вып.к.Перв.Уп.Втор.Уп.Пр.Акционерное общество "ВЕРТЕКС" (АО "ВЕРТЕКС"), Россия (7810180435); </t>
  </si>
  <si>
    <t>Мебеверин-ВЕРТЕКС</t>
  </si>
  <si>
    <t>ЛП-003540</t>
  </si>
  <si>
    <t xml:space="preserve">Вл.Микро Лабс Лимитед, Индия (29AABCM2131N1ZE); Вып.к.Перв.Уп.Втор.Уп.Пр.Микро Лабс Лимитед, Индия (33AABCM2131N1ZP); </t>
  </si>
  <si>
    <t>Меберин МЛ</t>
  </si>
  <si>
    <t>ЛП-004941</t>
  </si>
  <si>
    <t>МНН Мебеверин, капсулы с пролонгированным высвобождением, 200 мг, 10 шт. - стрипы (3)  - пачки картонные</t>
  </si>
  <si>
    <t xml:space="preserve">Вл.Сан Фармасьютикал Индастриз Лтд., Индия (AADCS3124K); Вып.к.Перв.Уп.Втор.Уп.Пр.Сан Фарма Лабораториз Лтд, Индия (AADCS3124K); </t>
  </si>
  <si>
    <t>Ниаспам®</t>
  </si>
  <si>
    <t>ЛП-000027</t>
  </si>
  <si>
    <t>МНН Мебеверин, капсулы с пролонгированным высвобождением, 200 мг, 10 шт. - контурная ячейковая  упаковка (3)  - пачка  картонная</t>
  </si>
  <si>
    <t xml:space="preserve">Вл.Акционерное общество "Филевское оптово-розничное предприятие" (АО "ФОРП"), Россия (7730016550); Вып.к.Перв.Уп.Втор.Уп.Пр.Общество с ограниченной ответственностью "ФАРМА КАПИТАЛ" (ООО "ФАРМА КАПИТАЛ"), Россия (7714438804); </t>
  </si>
  <si>
    <t>Мебетан</t>
  </si>
  <si>
    <t>ЛП-008577</t>
  </si>
  <si>
    <t>МЕБЕВЕРИН ВЕЛФАРМ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</si>
  <si>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</si>
  <si>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>Спарекс МНН Мебеверин, капсулы с пролонгированным высвобождением, 200 мг, 30 шт. - банки (1)  - пачки картонные</t>
  </si>
  <si>
    <t>№ 2745313582724000570 https://zakupki.gov.ru/epz/contract/contractCard/payment-info-and-target-of-order.html?reestrNumber=2745313582724000570</t>
  </si>
  <si>
    <t>№ 3090102710324000088 https://zakupki.gov.ru/epz/contract/contractCard/payment-info-and-target-of-order.html?reestrNumber=3090102710324000088</t>
  </si>
  <si>
    <t>№ 2230802710424000108 https://zakupki.gov.ru/epz/contract/contractCard/payment-info-and-target-of-order.html?reestrNumber=2230802710424000108</t>
  </si>
  <si>
    <t>№ 2541012717624000251 https://zakupki.gov.ru/epz/contract/contractCard/payment-info-and-target-of-order.html?reestrNumber=2541012717624000251</t>
  </si>
  <si>
    <t>Мебеверин капсулы пролонгированного действия и/или капсулы с пролонгированным высвобождением и/или таблетки с пролонгированным высвобождением, покрытые пленочной оболочкой и/или таблетки с пролонгированным высвобождением, покрытые оболочкой 200 мг</t>
  </si>
  <si>
    <t>Коммерческое предложение от 10.07.2024 № 433/24</t>
  </si>
  <si>
    <t>МНН Мебеверин (ТН-Спарекс) капсулы с пролонгированным высвобождением, 200 мг, 15 шт. - упаковки ячейковые контурные (2)  - пачки картонные</t>
  </si>
  <si>
    <t>МНН (ТН-Мебеверин ВЕРТЕКС) Мебеверин капсулы с пролонгированным высвобождением 200 мг №30</t>
  </si>
  <si>
    <t>МНН Мебеверин (ТН-Спарекс) капсулы с пролонгированным высвобождением, 200 мг, 15 шт. - упаковки ячейковые контурные (2) - пачки картонные</t>
  </si>
  <si>
    <t>МНН Мебеверин (ТН-Мебеспалин ретард) таблетки с пролонгированным высвобождением, покрытые пленочной оболочкой 200 мг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</si>
</sst>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5" fontId="6" fillId="0" borderId="4" xfId="2" applyFont="1" applyFill="1" applyBorder="1" applyAlignment="1">
      <alignment horizontal="right" vertical="center"/>
    </xf>
    <xf numFmtId="165" fontId="6" fillId="0" borderId="2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165" fontId="6" fillId="0" borderId="1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3" fillId="0" borderId="11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165" fontId="5" fillId="0" borderId="2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view="pageBreakPreview" topLeftCell="A68" zoomScale="70" zoomScaleNormal="100" zoomScaleSheetLayoutView="70" workbookViewId="0">
      <selection activeCell="A68" sqref="A1:XFD1048576"/>
    </sheetView>
  </sheetViews>
  <sheetFormatPr defaultColWidth="9.140625" defaultRowHeight="14.25" x14ac:dyDescent="0.2"/>
  <cols>
    <col min="1" max="1" width="52" style="8" customWidth="1"/>
    <col min="2" max="2" width="33.5703125" style="8" customWidth="1"/>
    <col min="3" max="3" width="15" style="8" customWidth="1"/>
    <col min="4" max="4" width="12.42578125" style="8" customWidth="1"/>
    <col min="5" max="5" width="15.42578125" style="8" customWidth="1"/>
    <col min="6" max="6" width="11.7109375" style="8" customWidth="1"/>
    <col min="7" max="7" width="17.42578125" style="8" customWidth="1"/>
    <col min="8" max="8" width="16.42578125" style="8" customWidth="1"/>
    <col min="9" max="16384" width="9.140625" style="8"/>
  </cols>
  <sheetData>
    <row r="1" spans="1:7" ht="30" customHeight="1" x14ac:dyDescent="0.2">
      <c r="A1" s="7" t="s">
        <v>37</v>
      </c>
      <c r="B1" s="7"/>
      <c r="C1" s="7"/>
      <c r="D1" s="7"/>
      <c r="E1" s="7"/>
      <c r="F1" s="7"/>
      <c r="G1" s="7"/>
    </row>
    <row r="2" spans="1:7" x14ac:dyDescent="0.2">
      <c r="A2" s="9" t="s">
        <v>25</v>
      </c>
      <c r="B2" s="10"/>
      <c r="C2" s="10"/>
      <c r="D2" s="10"/>
      <c r="E2" s="10"/>
      <c r="F2" s="10"/>
      <c r="G2" s="11"/>
    </row>
    <row r="3" spans="1:7" x14ac:dyDescent="0.2">
      <c r="A3" s="12" t="s">
        <v>24</v>
      </c>
      <c r="B3" s="12"/>
      <c r="C3" s="12"/>
      <c r="D3" s="12"/>
      <c r="E3" s="12"/>
      <c r="F3" s="13">
        <v>45488</v>
      </c>
      <c r="G3" s="13"/>
    </row>
    <row r="4" spans="1:7" x14ac:dyDescent="0.2">
      <c r="A4" s="14" t="s">
        <v>23</v>
      </c>
      <c r="B4" s="15"/>
      <c r="C4" s="15"/>
      <c r="D4" s="15"/>
      <c r="E4" s="16"/>
      <c r="F4" s="17">
        <f>SUMPRODUCT(D7:D7,G7:G7)</f>
        <v>1249260</v>
      </c>
      <c r="G4" s="18"/>
    </row>
    <row r="5" spans="1:7" x14ac:dyDescent="0.2">
      <c r="A5" s="19" t="s">
        <v>22</v>
      </c>
      <c r="B5" s="19"/>
      <c r="C5" s="19"/>
      <c r="D5" s="19"/>
      <c r="E5" s="19"/>
      <c r="F5" s="19"/>
      <c r="G5" s="19"/>
    </row>
    <row r="6" spans="1:7" ht="85.5" x14ac:dyDescent="0.2">
      <c r="A6" s="20" t="s">
        <v>21</v>
      </c>
      <c r="B6" s="21"/>
      <c r="C6" s="22" t="s">
        <v>20</v>
      </c>
      <c r="D6" s="22" t="s">
        <v>19</v>
      </c>
      <c r="E6" s="22" t="s">
        <v>18</v>
      </c>
      <c r="F6" s="22" t="s">
        <v>17</v>
      </c>
      <c r="G6" s="22" t="s">
        <v>16</v>
      </c>
    </row>
    <row r="7" spans="1:7" ht="65.25" customHeight="1" x14ac:dyDescent="0.2">
      <c r="A7" s="23" t="s">
        <v>128</v>
      </c>
      <c r="B7" s="24"/>
      <c r="C7" s="4" t="s">
        <v>38</v>
      </c>
      <c r="D7" s="25">
        <v>282000</v>
      </c>
      <c r="E7" s="26">
        <f>MIN(G64,G78)</f>
        <v>3.91</v>
      </c>
      <c r="F7" s="27">
        <v>0.03</v>
      </c>
      <c r="G7" s="28">
        <f>ROUNDDOWN((E7+E7*F7)*1.1,2)</f>
        <v>4.43</v>
      </c>
    </row>
    <row r="8" spans="1:7" x14ac:dyDescent="0.2">
      <c r="A8" s="19" t="s">
        <v>15</v>
      </c>
      <c r="B8" s="19"/>
      <c r="C8" s="19"/>
      <c r="D8" s="19"/>
      <c r="E8" s="19"/>
      <c r="F8" s="19"/>
      <c r="G8" s="19"/>
    </row>
    <row r="9" spans="1:7" x14ac:dyDescent="0.2">
      <c r="A9" s="29" t="s">
        <v>14</v>
      </c>
      <c r="B9" s="30"/>
      <c r="C9" s="30"/>
      <c r="D9" s="30"/>
      <c r="E9" s="30"/>
      <c r="F9" s="30"/>
      <c r="G9" s="31"/>
    </row>
    <row r="10" spans="1:7" ht="87.6" customHeight="1" x14ac:dyDescent="0.2">
      <c r="A10" s="22" t="s">
        <v>33</v>
      </c>
      <c r="B10" s="32" t="s">
        <v>13</v>
      </c>
      <c r="C10" s="32" t="s">
        <v>34</v>
      </c>
      <c r="D10" s="33" t="s">
        <v>12</v>
      </c>
      <c r="E10" s="33" t="s">
        <v>11</v>
      </c>
      <c r="F10" s="33" t="s">
        <v>27</v>
      </c>
      <c r="G10" s="34" t="s">
        <v>10</v>
      </c>
    </row>
    <row r="11" spans="1:7" ht="86.25" customHeight="1" x14ac:dyDescent="0.2">
      <c r="A11" s="1" t="s">
        <v>39</v>
      </c>
      <c r="B11" s="2" t="s">
        <v>40</v>
      </c>
      <c r="C11" s="3" t="s">
        <v>41</v>
      </c>
      <c r="D11" s="4" t="s">
        <v>42</v>
      </c>
      <c r="E11" s="35">
        <v>524.54</v>
      </c>
      <c r="F11" s="4">
        <v>30</v>
      </c>
      <c r="G11" s="5">
        <f>E11/F11</f>
        <v>17.484666666666666</v>
      </c>
    </row>
    <row r="12" spans="1:7" ht="132" customHeight="1" x14ac:dyDescent="0.2">
      <c r="A12" s="1" t="s">
        <v>43</v>
      </c>
      <c r="B12" s="2" t="s">
        <v>44</v>
      </c>
      <c r="C12" s="3" t="s">
        <v>45</v>
      </c>
      <c r="D12" s="4" t="s">
        <v>46</v>
      </c>
      <c r="E12" s="35">
        <v>307.89</v>
      </c>
      <c r="F12" s="4">
        <v>30</v>
      </c>
      <c r="G12" s="5">
        <f t="shared" ref="G12:G63" si="0">E12/F12</f>
        <v>10.263</v>
      </c>
    </row>
    <row r="13" spans="1:7" ht="52.5" customHeight="1" x14ac:dyDescent="0.2">
      <c r="A13" s="1" t="s">
        <v>47</v>
      </c>
      <c r="B13" s="2" t="s">
        <v>48</v>
      </c>
      <c r="C13" s="3" t="s">
        <v>49</v>
      </c>
      <c r="D13" s="4" t="s">
        <v>50</v>
      </c>
      <c r="E13" s="35">
        <v>615.21</v>
      </c>
      <c r="F13" s="4">
        <v>60</v>
      </c>
      <c r="G13" s="5">
        <f t="shared" si="0"/>
        <v>10.253500000000001</v>
      </c>
    </row>
    <row r="14" spans="1:7" ht="56.25" customHeight="1" x14ac:dyDescent="0.2">
      <c r="A14" s="1" t="s">
        <v>51</v>
      </c>
      <c r="B14" s="2" t="s">
        <v>48</v>
      </c>
      <c r="C14" s="3" t="s">
        <v>49</v>
      </c>
      <c r="D14" s="4" t="s">
        <v>50</v>
      </c>
      <c r="E14" s="35">
        <v>615.21</v>
      </c>
      <c r="F14" s="4">
        <v>60</v>
      </c>
      <c r="G14" s="5">
        <f t="shared" si="0"/>
        <v>10.253500000000001</v>
      </c>
    </row>
    <row r="15" spans="1:7" ht="56.25" customHeight="1" x14ac:dyDescent="0.2">
      <c r="A15" s="1" t="s">
        <v>52</v>
      </c>
      <c r="B15" s="2" t="s">
        <v>48</v>
      </c>
      <c r="C15" s="3" t="s">
        <v>49</v>
      </c>
      <c r="D15" s="4" t="s">
        <v>50</v>
      </c>
      <c r="E15" s="35">
        <v>406.99</v>
      </c>
      <c r="F15" s="4">
        <v>30</v>
      </c>
      <c r="G15" s="5">
        <f t="shared" si="0"/>
        <v>13.566333333333334</v>
      </c>
    </row>
    <row r="16" spans="1:7" ht="56.25" customHeight="1" x14ac:dyDescent="0.2">
      <c r="A16" s="1" t="s">
        <v>53</v>
      </c>
      <c r="B16" s="2" t="s">
        <v>48</v>
      </c>
      <c r="C16" s="3" t="s">
        <v>49</v>
      </c>
      <c r="D16" s="4" t="s">
        <v>50</v>
      </c>
      <c r="E16" s="35">
        <v>406.99</v>
      </c>
      <c r="F16" s="4">
        <v>30</v>
      </c>
      <c r="G16" s="5">
        <f t="shared" si="0"/>
        <v>13.566333333333334</v>
      </c>
    </row>
    <row r="17" spans="1:7" ht="110.25" customHeight="1" x14ac:dyDescent="0.2">
      <c r="A17" s="1" t="s">
        <v>54</v>
      </c>
      <c r="B17" s="2" t="s">
        <v>35</v>
      </c>
      <c r="C17" s="3" t="s">
        <v>55</v>
      </c>
      <c r="D17" s="4" t="s">
        <v>56</v>
      </c>
      <c r="E17" s="35">
        <v>131.97999999999999</v>
      </c>
      <c r="F17" s="4">
        <v>10</v>
      </c>
      <c r="G17" s="5">
        <f t="shared" si="0"/>
        <v>13.197999999999999</v>
      </c>
    </row>
    <row r="18" spans="1:7" ht="110.25" customHeight="1" x14ac:dyDescent="0.2">
      <c r="A18" s="1" t="s">
        <v>57</v>
      </c>
      <c r="B18" s="2" t="s">
        <v>35</v>
      </c>
      <c r="C18" s="3" t="s">
        <v>55</v>
      </c>
      <c r="D18" s="4" t="s">
        <v>56</v>
      </c>
      <c r="E18" s="35">
        <v>264</v>
      </c>
      <c r="F18" s="4">
        <v>20</v>
      </c>
      <c r="G18" s="5">
        <f t="shared" si="0"/>
        <v>13.2</v>
      </c>
    </row>
    <row r="19" spans="1:7" ht="112.5" customHeight="1" x14ac:dyDescent="0.2">
      <c r="A19" s="1" t="s">
        <v>43</v>
      </c>
      <c r="B19" s="2" t="s">
        <v>35</v>
      </c>
      <c r="C19" s="3" t="s">
        <v>55</v>
      </c>
      <c r="D19" s="4" t="s">
        <v>56</v>
      </c>
      <c r="E19" s="35">
        <v>395.98</v>
      </c>
      <c r="F19" s="4">
        <v>30</v>
      </c>
      <c r="G19" s="5">
        <f t="shared" si="0"/>
        <v>13.199333333333334</v>
      </c>
    </row>
    <row r="20" spans="1:7" ht="112.5" customHeight="1" x14ac:dyDescent="0.2">
      <c r="A20" s="1" t="s">
        <v>58</v>
      </c>
      <c r="B20" s="2" t="s">
        <v>35</v>
      </c>
      <c r="C20" s="3" t="s">
        <v>55</v>
      </c>
      <c r="D20" s="4" t="s">
        <v>56</v>
      </c>
      <c r="E20" s="35">
        <v>527.96</v>
      </c>
      <c r="F20" s="4">
        <v>40</v>
      </c>
      <c r="G20" s="5">
        <f t="shared" si="0"/>
        <v>13.199000000000002</v>
      </c>
    </row>
    <row r="21" spans="1:7" ht="108.75" customHeight="1" x14ac:dyDescent="0.2">
      <c r="A21" s="1" t="s">
        <v>59</v>
      </c>
      <c r="B21" s="2" t="s">
        <v>35</v>
      </c>
      <c r="C21" s="3" t="s">
        <v>55</v>
      </c>
      <c r="D21" s="4" t="s">
        <v>56</v>
      </c>
      <c r="E21" s="35">
        <v>659.99</v>
      </c>
      <c r="F21" s="4">
        <v>50</v>
      </c>
      <c r="G21" s="5">
        <f t="shared" si="0"/>
        <v>13.1998</v>
      </c>
    </row>
    <row r="22" spans="1:7" ht="108.75" customHeight="1" x14ac:dyDescent="0.2">
      <c r="A22" s="1" t="s">
        <v>60</v>
      </c>
      <c r="B22" s="2" t="s">
        <v>35</v>
      </c>
      <c r="C22" s="3" t="s">
        <v>55</v>
      </c>
      <c r="D22" s="4" t="s">
        <v>56</v>
      </c>
      <c r="E22" s="35">
        <v>791.97</v>
      </c>
      <c r="F22" s="4">
        <v>60</v>
      </c>
      <c r="G22" s="5">
        <f t="shared" si="0"/>
        <v>13.1995</v>
      </c>
    </row>
    <row r="23" spans="1:7" ht="106.5" customHeight="1" x14ac:dyDescent="0.2">
      <c r="A23" s="1" t="s">
        <v>61</v>
      </c>
      <c r="B23" s="2" t="s">
        <v>35</v>
      </c>
      <c r="C23" s="3" t="s">
        <v>55</v>
      </c>
      <c r="D23" s="4" t="s">
        <v>56</v>
      </c>
      <c r="E23" s="35">
        <v>922.64</v>
      </c>
      <c r="F23" s="4">
        <v>70</v>
      </c>
      <c r="G23" s="5">
        <f t="shared" si="0"/>
        <v>13.180571428571428</v>
      </c>
    </row>
    <row r="24" spans="1:7" ht="106.5" customHeight="1" x14ac:dyDescent="0.2">
      <c r="A24" s="1" t="s">
        <v>62</v>
      </c>
      <c r="B24" s="2" t="s">
        <v>35</v>
      </c>
      <c r="C24" s="3" t="s">
        <v>55</v>
      </c>
      <c r="D24" s="4" t="s">
        <v>56</v>
      </c>
      <c r="E24" s="35">
        <v>1057.28</v>
      </c>
      <c r="F24" s="4">
        <v>80</v>
      </c>
      <c r="G24" s="5">
        <f t="shared" si="0"/>
        <v>13.215999999999999</v>
      </c>
    </row>
    <row r="25" spans="1:7" ht="106.5" customHeight="1" x14ac:dyDescent="0.2">
      <c r="A25" s="1" t="s">
        <v>63</v>
      </c>
      <c r="B25" s="2" t="s">
        <v>35</v>
      </c>
      <c r="C25" s="3" t="s">
        <v>55</v>
      </c>
      <c r="D25" s="4" t="s">
        <v>56</v>
      </c>
      <c r="E25" s="35">
        <v>1187.95</v>
      </c>
      <c r="F25" s="4">
        <v>90</v>
      </c>
      <c r="G25" s="5">
        <f t="shared" si="0"/>
        <v>13.199444444444445</v>
      </c>
    </row>
    <row r="26" spans="1:7" ht="108" customHeight="1" x14ac:dyDescent="0.2">
      <c r="A26" s="1" t="s">
        <v>64</v>
      </c>
      <c r="B26" s="2" t="s">
        <v>35</v>
      </c>
      <c r="C26" s="3" t="s">
        <v>55</v>
      </c>
      <c r="D26" s="4" t="s">
        <v>56</v>
      </c>
      <c r="E26" s="35">
        <v>1318.62</v>
      </c>
      <c r="F26" s="4">
        <v>100</v>
      </c>
      <c r="G26" s="5">
        <f t="shared" si="0"/>
        <v>13.186199999999999</v>
      </c>
    </row>
    <row r="27" spans="1:7" ht="108" customHeight="1" x14ac:dyDescent="0.2">
      <c r="A27" s="1" t="s">
        <v>65</v>
      </c>
      <c r="B27" s="2" t="s">
        <v>35</v>
      </c>
      <c r="C27" s="3" t="s">
        <v>55</v>
      </c>
      <c r="D27" s="4" t="s">
        <v>56</v>
      </c>
      <c r="E27" s="35">
        <v>197.99</v>
      </c>
      <c r="F27" s="4">
        <v>15</v>
      </c>
      <c r="G27" s="5">
        <f t="shared" si="0"/>
        <v>13.199333333333334</v>
      </c>
    </row>
    <row r="28" spans="1:7" ht="108" customHeight="1" x14ac:dyDescent="0.2">
      <c r="A28" s="1" t="s">
        <v>66</v>
      </c>
      <c r="B28" s="2" t="s">
        <v>35</v>
      </c>
      <c r="C28" s="3" t="s">
        <v>55</v>
      </c>
      <c r="D28" s="4" t="s">
        <v>56</v>
      </c>
      <c r="E28" s="35">
        <v>395.98</v>
      </c>
      <c r="F28" s="4">
        <v>30</v>
      </c>
      <c r="G28" s="5">
        <f t="shared" si="0"/>
        <v>13.199333333333334</v>
      </c>
    </row>
    <row r="29" spans="1:7" ht="108" customHeight="1" x14ac:dyDescent="0.2">
      <c r="A29" s="1" t="s">
        <v>67</v>
      </c>
      <c r="B29" s="2" t="s">
        <v>35</v>
      </c>
      <c r="C29" s="3" t="s">
        <v>55</v>
      </c>
      <c r="D29" s="4" t="s">
        <v>56</v>
      </c>
      <c r="E29" s="35">
        <v>593.97</v>
      </c>
      <c r="F29" s="4">
        <v>45</v>
      </c>
      <c r="G29" s="5">
        <f t="shared" si="0"/>
        <v>13.199333333333334</v>
      </c>
    </row>
    <row r="30" spans="1:7" ht="105" customHeight="1" x14ac:dyDescent="0.2">
      <c r="A30" s="1" t="s">
        <v>68</v>
      </c>
      <c r="B30" s="2" t="s">
        <v>35</v>
      </c>
      <c r="C30" s="3" t="s">
        <v>55</v>
      </c>
      <c r="D30" s="4" t="s">
        <v>56</v>
      </c>
      <c r="E30" s="35">
        <v>791.97</v>
      </c>
      <c r="F30" s="4">
        <v>60</v>
      </c>
      <c r="G30" s="5">
        <f t="shared" si="0"/>
        <v>13.1995</v>
      </c>
    </row>
    <row r="31" spans="1:7" ht="105" customHeight="1" x14ac:dyDescent="0.2">
      <c r="A31" s="1" t="s">
        <v>69</v>
      </c>
      <c r="B31" s="2" t="s">
        <v>35</v>
      </c>
      <c r="C31" s="3" t="s">
        <v>55</v>
      </c>
      <c r="D31" s="4" t="s">
        <v>56</v>
      </c>
      <c r="E31" s="35">
        <v>989.96</v>
      </c>
      <c r="F31" s="4">
        <v>75</v>
      </c>
      <c r="G31" s="5">
        <f t="shared" si="0"/>
        <v>13.199466666666668</v>
      </c>
    </row>
    <row r="32" spans="1:7" ht="110.25" customHeight="1" x14ac:dyDescent="0.2">
      <c r="A32" s="1" t="s">
        <v>70</v>
      </c>
      <c r="B32" s="2" t="s">
        <v>35</v>
      </c>
      <c r="C32" s="3" t="s">
        <v>55</v>
      </c>
      <c r="D32" s="4" t="s">
        <v>56</v>
      </c>
      <c r="E32" s="35">
        <v>1187.95</v>
      </c>
      <c r="F32" s="4">
        <v>90</v>
      </c>
      <c r="G32" s="5">
        <f t="shared" si="0"/>
        <v>13.199444444444445</v>
      </c>
    </row>
    <row r="33" spans="1:7" ht="110.25" customHeight="1" x14ac:dyDescent="0.2">
      <c r="A33" s="1" t="s">
        <v>71</v>
      </c>
      <c r="B33" s="2" t="s">
        <v>35</v>
      </c>
      <c r="C33" s="3" t="s">
        <v>55</v>
      </c>
      <c r="D33" s="4" t="s">
        <v>56</v>
      </c>
      <c r="E33" s="35">
        <v>1385.94</v>
      </c>
      <c r="F33" s="4">
        <v>105</v>
      </c>
      <c r="G33" s="5">
        <f t="shared" si="0"/>
        <v>13.199428571428571</v>
      </c>
    </row>
    <row r="34" spans="1:7" ht="110.25" customHeight="1" x14ac:dyDescent="0.2">
      <c r="A34" s="1" t="s">
        <v>72</v>
      </c>
      <c r="B34" s="2" t="s">
        <v>35</v>
      </c>
      <c r="C34" s="3" t="s">
        <v>55</v>
      </c>
      <c r="D34" s="4" t="s">
        <v>56</v>
      </c>
      <c r="E34" s="35">
        <v>1583.93</v>
      </c>
      <c r="F34" s="4">
        <v>120</v>
      </c>
      <c r="G34" s="5">
        <f t="shared" si="0"/>
        <v>13.199416666666668</v>
      </c>
    </row>
    <row r="35" spans="1:7" ht="104.25" customHeight="1" x14ac:dyDescent="0.2">
      <c r="A35" s="1" t="s">
        <v>73</v>
      </c>
      <c r="B35" s="2" t="s">
        <v>35</v>
      </c>
      <c r="C35" s="3" t="s">
        <v>55</v>
      </c>
      <c r="D35" s="4" t="s">
        <v>56</v>
      </c>
      <c r="E35" s="35">
        <v>1781.92</v>
      </c>
      <c r="F35" s="4">
        <v>135</v>
      </c>
      <c r="G35" s="5">
        <f t="shared" si="0"/>
        <v>13.199407407407408</v>
      </c>
    </row>
    <row r="36" spans="1:7" ht="104.25" customHeight="1" x14ac:dyDescent="0.2">
      <c r="A36" s="1" t="s">
        <v>74</v>
      </c>
      <c r="B36" s="2" t="s">
        <v>35</v>
      </c>
      <c r="C36" s="3" t="s">
        <v>55</v>
      </c>
      <c r="D36" s="4" t="s">
        <v>56</v>
      </c>
      <c r="E36" s="35">
        <v>1979.92</v>
      </c>
      <c r="F36" s="4">
        <v>150</v>
      </c>
      <c r="G36" s="5">
        <f t="shared" si="0"/>
        <v>13.199466666666668</v>
      </c>
    </row>
    <row r="37" spans="1:7" ht="100.5" customHeight="1" x14ac:dyDescent="0.2">
      <c r="A37" s="1" t="s">
        <v>75</v>
      </c>
      <c r="B37" s="2" t="s">
        <v>35</v>
      </c>
      <c r="C37" s="3" t="s">
        <v>55</v>
      </c>
      <c r="D37" s="4" t="s">
        <v>56</v>
      </c>
      <c r="E37" s="35">
        <v>131.97999999999999</v>
      </c>
      <c r="F37" s="4">
        <v>10</v>
      </c>
      <c r="G37" s="5">
        <f t="shared" si="0"/>
        <v>13.197999999999999</v>
      </c>
    </row>
    <row r="38" spans="1:7" ht="100.5" customHeight="1" x14ac:dyDescent="0.2">
      <c r="A38" s="1" t="s">
        <v>76</v>
      </c>
      <c r="B38" s="2" t="s">
        <v>35</v>
      </c>
      <c r="C38" s="3" t="s">
        <v>55</v>
      </c>
      <c r="D38" s="4" t="s">
        <v>56</v>
      </c>
      <c r="E38" s="35">
        <v>264</v>
      </c>
      <c r="F38" s="4">
        <v>20</v>
      </c>
      <c r="G38" s="5">
        <f t="shared" si="0"/>
        <v>13.2</v>
      </c>
    </row>
    <row r="39" spans="1:7" ht="112.5" customHeight="1" x14ac:dyDescent="0.2">
      <c r="A39" s="1" t="s">
        <v>77</v>
      </c>
      <c r="B39" s="2" t="s">
        <v>35</v>
      </c>
      <c r="C39" s="3" t="s">
        <v>55</v>
      </c>
      <c r="D39" s="4" t="s">
        <v>56</v>
      </c>
      <c r="E39" s="35">
        <v>395.98</v>
      </c>
      <c r="F39" s="4">
        <v>30</v>
      </c>
      <c r="G39" s="5">
        <f t="shared" si="0"/>
        <v>13.199333333333334</v>
      </c>
    </row>
    <row r="40" spans="1:7" ht="112.5" customHeight="1" x14ac:dyDescent="0.2">
      <c r="A40" s="1" t="s">
        <v>78</v>
      </c>
      <c r="B40" s="2" t="s">
        <v>35</v>
      </c>
      <c r="C40" s="3" t="s">
        <v>55</v>
      </c>
      <c r="D40" s="4" t="s">
        <v>56</v>
      </c>
      <c r="E40" s="35">
        <v>527.96</v>
      </c>
      <c r="F40" s="4">
        <v>40</v>
      </c>
      <c r="G40" s="5">
        <f t="shared" si="0"/>
        <v>13.199000000000002</v>
      </c>
    </row>
    <row r="41" spans="1:7" ht="106.5" customHeight="1" x14ac:dyDescent="0.2">
      <c r="A41" s="1" t="s">
        <v>79</v>
      </c>
      <c r="B41" s="2" t="s">
        <v>35</v>
      </c>
      <c r="C41" s="3" t="s">
        <v>55</v>
      </c>
      <c r="D41" s="4" t="s">
        <v>56</v>
      </c>
      <c r="E41" s="35">
        <v>659.99</v>
      </c>
      <c r="F41" s="4">
        <v>50</v>
      </c>
      <c r="G41" s="5">
        <f t="shared" si="0"/>
        <v>13.1998</v>
      </c>
    </row>
    <row r="42" spans="1:7" ht="106.5" customHeight="1" x14ac:dyDescent="0.2">
      <c r="A42" s="1" t="s">
        <v>80</v>
      </c>
      <c r="B42" s="2" t="s">
        <v>35</v>
      </c>
      <c r="C42" s="3" t="s">
        <v>55</v>
      </c>
      <c r="D42" s="4" t="s">
        <v>56</v>
      </c>
      <c r="E42" s="35">
        <v>791.97</v>
      </c>
      <c r="F42" s="4">
        <v>60</v>
      </c>
      <c r="G42" s="5">
        <f t="shared" si="0"/>
        <v>13.1995</v>
      </c>
    </row>
    <row r="43" spans="1:7" ht="106.5" customHeight="1" x14ac:dyDescent="0.2">
      <c r="A43" s="1" t="s">
        <v>81</v>
      </c>
      <c r="B43" s="2" t="s">
        <v>35</v>
      </c>
      <c r="C43" s="3" t="s">
        <v>55</v>
      </c>
      <c r="D43" s="4" t="s">
        <v>56</v>
      </c>
      <c r="E43" s="35">
        <v>922.64</v>
      </c>
      <c r="F43" s="4">
        <v>70</v>
      </c>
      <c r="G43" s="5">
        <f t="shared" si="0"/>
        <v>13.180571428571428</v>
      </c>
    </row>
    <row r="44" spans="1:7" ht="106.5" customHeight="1" x14ac:dyDescent="0.2">
      <c r="A44" s="1" t="s">
        <v>82</v>
      </c>
      <c r="B44" s="2" t="s">
        <v>35</v>
      </c>
      <c r="C44" s="3" t="s">
        <v>55</v>
      </c>
      <c r="D44" s="4" t="s">
        <v>56</v>
      </c>
      <c r="E44" s="35">
        <v>1057.28</v>
      </c>
      <c r="F44" s="4">
        <v>80</v>
      </c>
      <c r="G44" s="5">
        <f t="shared" si="0"/>
        <v>13.215999999999999</v>
      </c>
    </row>
    <row r="45" spans="1:7" ht="106.5" customHeight="1" x14ac:dyDescent="0.2">
      <c r="A45" s="1" t="s">
        <v>83</v>
      </c>
      <c r="B45" s="2" t="s">
        <v>35</v>
      </c>
      <c r="C45" s="3" t="s">
        <v>55</v>
      </c>
      <c r="D45" s="4" t="s">
        <v>56</v>
      </c>
      <c r="E45" s="35">
        <v>1187.95</v>
      </c>
      <c r="F45" s="4">
        <v>90</v>
      </c>
      <c r="G45" s="5">
        <f t="shared" si="0"/>
        <v>13.199444444444445</v>
      </c>
    </row>
    <row r="46" spans="1:7" ht="106.5" customHeight="1" x14ac:dyDescent="0.2">
      <c r="A46" s="1" t="s">
        <v>84</v>
      </c>
      <c r="B46" s="2" t="s">
        <v>35</v>
      </c>
      <c r="C46" s="3" t="s">
        <v>55</v>
      </c>
      <c r="D46" s="4" t="s">
        <v>56</v>
      </c>
      <c r="E46" s="35">
        <v>1318.62</v>
      </c>
      <c r="F46" s="4">
        <v>100</v>
      </c>
      <c r="G46" s="5">
        <f t="shared" si="0"/>
        <v>13.186199999999999</v>
      </c>
    </row>
    <row r="47" spans="1:7" ht="102" customHeight="1" x14ac:dyDescent="0.2">
      <c r="A47" s="1" t="s">
        <v>85</v>
      </c>
      <c r="B47" s="2" t="s">
        <v>86</v>
      </c>
      <c r="C47" s="3" t="s">
        <v>87</v>
      </c>
      <c r="D47" s="4" t="s">
        <v>88</v>
      </c>
      <c r="E47" s="35">
        <v>362.02</v>
      </c>
      <c r="F47" s="4">
        <v>30</v>
      </c>
      <c r="G47" s="5">
        <f t="shared" si="0"/>
        <v>12.067333333333332</v>
      </c>
    </row>
    <row r="48" spans="1:7" ht="102" customHeight="1" x14ac:dyDescent="0.2">
      <c r="A48" s="1" t="s">
        <v>85</v>
      </c>
      <c r="B48" s="2" t="s">
        <v>86</v>
      </c>
      <c r="C48" s="3" t="s">
        <v>87</v>
      </c>
      <c r="D48" s="4" t="s">
        <v>88</v>
      </c>
      <c r="E48" s="35">
        <v>362.02</v>
      </c>
      <c r="F48" s="4">
        <v>30</v>
      </c>
      <c r="G48" s="5">
        <f t="shared" si="0"/>
        <v>12.067333333333332</v>
      </c>
    </row>
    <row r="49" spans="1:7" ht="93.75" customHeight="1" x14ac:dyDescent="0.2">
      <c r="A49" s="1" t="s">
        <v>89</v>
      </c>
      <c r="B49" s="2" t="s">
        <v>90</v>
      </c>
      <c r="C49" s="3" t="s">
        <v>87</v>
      </c>
      <c r="D49" s="4" t="s">
        <v>88</v>
      </c>
      <c r="E49" s="35">
        <v>241.4</v>
      </c>
      <c r="F49" s="4">
        <v>20</v>
      </c>
      <c r="G49" s="5">
        <f t="shared" si="0"/>
        <v>12.07</v>
      </c>
    </row>
    <row r="50" spans="1:7" ht="105" customHeight="1" x14ac:dyDescent="0.2">
      <c r="A50" s="1" t="s">
        <v>91</v>
      </c>
      <c r="B50" s="2" t="s">
        <v>86</v>
      </c>
      <c r="C50" s="3" t="s">
        <v>87</v>
      </c>
      <c r="D50" s="4" t="s">
        <v>92</v>
      </c>
      <c r="E50" s="35">
        <v>241.4</v>
      </c>
      <c r="F50" s="4">
        <v>20</v>
      </c>
      <c r="G50" s="5">
        <f t="shared" si="0"/>
        <v>12.07</v>
      </c>
    </row>
    <row r="51" spans="1:7" ht="105" customHeight="1" x14ac:dyDescent="0.2">
      <c r="A51" s="1" t="s">
        <v>93</v>
      </c>
      <c r="B51" s="2" t="s">
        <v>86</v>
      </c>
      <c r="C51" s="3" t="s">
        <v>87</v>
      </c>
      <c r="D51" s="4" t="s">
        <v>92</v>
      </c>
      <c r="E51" s="35">
        <v>362.02</v>
      </c>
      <c r="F51" s="4">
        <v>30</v>
      </c>
      <c r="G51" s="5">
        <f t="shared" si="0"/>
        <v>12.067333333333332</v>
      </c>
    </row>
    <row r="52" spans="1:7" ht="105" customHeight="1" x14ac:dyDescent="0.2">
      <c r="A52" s="1" t="s">
        <v>94</v>
      </c>
      <c r="B52" s="2" t="s">
        <v>95</v>
      </c>
      <c r="C52" s="3" t="s">
        <v>96</v>
      </c>
      <c r="D52" s="4" t="s">
        <v>97</v>
      </c>
      <c r="E52" s="35">
        <v>246</v>
      </c>
      <c r="F52" s="4">
        <v>30</v>
      </c>
      <c r="G52" s="5">
        <f t="shared" si="0"/>
        <v>8.1999999999999993</v>
      </c>
    </row>
    <row r="53" spans="1:7" ht="102.75" customHeight="1" x14ac:dyDescent="0.2">
      <c r="A53" s="1" t="s">
        <v>98</v>
      </c>
      <c r="B53" s="2" t="s">
        <v>95</v>
      </c>
      <c r="C53" s="3" t="s">
        <v>96</v>
      </c>
      <c r="D53" s="4" t="s">
        <v>97</v>
      </c>
      <c r="E53" s="35">
        <v>246</v>
      </c>
      <c r="F53" s="4">
        <v>30</v>
      </c>
      <c r="G53" s="5">
        <f t="shared" si="0"/>
        <v>8.1999999999999993</v>
      </c>
    </row>
    <row r="54" spans="1:7" ht="62.25" customHeight="1" x14ac:dyDescent="0.2">
      <c r="A54" s="1" t="s">
        <v>99</v>
      </c>
      <c r="B54" s="2" t="s">
        <v>100</v>
      </c>
      <c r="C54" s="3" t="s">
        <v>96</v>
      </c>
      <c r="D54" s="4" t="s">
        <v>97</v>
      </c>
      <c r="E54" s="35">
        <v>82</v>
      </c>
      <c r="F54" s="4">
        <v>10</v>
      </c>
      <c r="G54" s="5">
        <f t="shared" si="0"/>
        <v>8.1999999999999993</v>
      </c>
    </row>
    <row r="55" spans="1:7" ht="93" customHeight="1" x14ac:dyDescent="0.2">
      <c r="A55" s="1" t="s">
        <v>101</v>
      </c>
      <c r="B55" s="2" t="s">
        <v>40</v>
      </c>
      <c r="C55" s="3" t="s">
        <v>102</v>
      </c>
      <c r="D55" s="4" t="s">
        <v>42</v>
      </c>
      <c r="E55" s="35">
        <v>1044.07</v>
      </c>
      <c r="F55" s="4">
        <v>60</v>
      </c>
      <c r="G55" s="5">
        <f t="shared" si="0"/>
        <v>17.401166666666665</v>
      </c>
    </row>
    <row r="56" spans="1:7" ht="78.75" customHeight="1" x14ac:dyDescent="0.2">
      <c r="A56" s="1" t="s">
        <v>103</v>
      </c>
      <c r="B56" s="2" t="s">
        <v>104</v>
      </c>
      <c r="C56" s="3" t="s">
        <v>105</v>
      </c>
      <c r="D56" s="4" t="s">
        <v>50</v>
      </c>
      <c r="E56" s="35">
        <v>615.21</v>
      </c>
      <c r="F56" s="4">
        <v>60</v>
      </c>
      <c r="G56" s="5">
        <f t="shared" si="0"/>
        <v>10.253500000000001</v>
      </c>
    </row>
    <row r="57" spans="1:7" ht="78.75" customHeight="1" x14ac:dyDescent="0.2">
      <c r="A57" s="1" t="s">
        <v>106</v>
      </c>
      <c r="B57" s="2" t="s">
        <v>104</v>
      </c>
      <c r="C57" s="3" t="s">
        <v>105</v>
      </c>
      <c r="D57" s="4" t="s">
        <v>50</v>
      </c>
      <c r="E57" s="35">
        <v>406.99</v>
      </c>
      <c r="F57" s="4">
        <v>30</v>
      </c>
      <c r="G57" s="5">
        <f t="shared" si="0"/>
        <v>13.566333333333334</v>
      </c>
    </row>
    <row r="58" spans="1:7" ht="66" customHeight="1" x14ac:dyDescent="0.2">
      <c r="A58" s="1" t="s">
        <v>52</v>
      </c>
      <c r="B58" s="2" t="s">
        <v>107</v>
      </c>
      <c r="C58" s="3" t="s">
        <v>108</v>
      </c>
      <c r="D58" s="4" t="s">
        <v>109</v>
      </c>
      <c r="E58" s="35">
        <v>317.02999999999997</v>
      </c>
      <c r="F58" s="4">
        <v>30</v>
      </c>
      <c r="G58" s="5">
        <f t="shared" si="0"/>
        <v>10.567666666666666</v>
      </c>
    </row>
    <row r="59" spans="1:7" ht="78.75" customHeight="1" x14ac:dyDescent="0.2">
      <c r="A59" s="1" t="s">
        <v>98</v>
      </c>
      <c r="B59" s="2" t="s">
        <v>110</v>
      </c>
      <c r="C59" s="3" t="s">
        <v>111</v>
      </c>
      <c r="D59" s="4" t="s">
        <v>112</v>
      </c>
      <c r="E59" s="35">
        <v>264.64</v>
      </c>
      <c r="F59" s="4">
        <v>30</v>
      </c>
      <c r="G59" s="5">
        <f t="shared" si="0"/>
        <v>8.8213333333333335</v>
      </c>
    </row>
    <row r="60" spans="1:7" ht="78.75" customHeight="1" x14ac:dyDescent="0.2">
      <c r="A60" s="1" t="s">
        <v>113</v>
      </c>
      <c r="B60" s="2" t="s">
        <v>114</v>
      </c>
      <c r="C60" s="3" t="s">
        <v>115</v>
      </c>
      <c r="D60" s="4" t="s">
        <v>116</v>
      </c>
      <c r="E60" s="35">
        <v>300.11</v>
      </c>
      <c r="F60" s="4">
        <v>30</v>
      </c>
      <c r="G60" s="5">
        <f t="shared" si="0"/>
        <v>10.003666666666668</v>
      </c>
    </row>
    <row r="61" spans="1:7" ht="131.25" customHeight="1" x14ac:dyDescent="0.2">
      <c r="A61" s="1" t="s">
        <v>117</v>
      </c>
      <c r="B61" s="2" t="s">
        <v>118</v>
      </c>
      <c r="C61" s="3" t="s">
        <v>119</v>
      </c>
      <c r="D61" s="4" t="s">
        <v>120</v>
      </c>
      <c r="E61" s="35">
        <v>403.45</v>
      </c>
      <c r="F61" s="4">
        <v>30</v>
      </c>
      <c r="G61" s="5">
        <f t="shared" si="0"/>
        <v>13.448333333333332</v>
      </c>
    </row>
    <row r="62" spans="1:7" ht="108" customHeight="1" x14ac:dyDescent="0.2">
      <c r="A62" s="1" t="s">
        <v>43</v>
      </c>
      <c r="B62" s="2" t="s">
        <v>35</v>
      </c>
      <c r="C62" s="3" t="s">
        <v>121</v>
      </c>
      <c r="D62" s="4" t="s">
        <v>56</v>
      </c>
      <c r="E62" s="35">
        <v>395.98</v>
      </c>
      <c r="F62" s="4">
        <v>30</v>
      </c>
      <c r="G62" s="5">
        <f t="shared" si="0"/>
        <v>13.199333333333334</v>
      </c>
    </row>
    <row r="63" spans="1:7" ht="103.5" customHeight="1" x14ac:dyDescent="0.2">
      <c r="A63" s="1" t="s">
        <v>43</v>
      </c>
      <c r="B63" s="2" t="s">
        <v>122</v>
      </c>
      <c r="C63" s="3" t="s">
        <v>121</v>
      </c>
      <c r="D63" s="4" t="s">
        <v>56</v>
      </c>
      <c r="E63" s="35">
        <v>395.98</v>
      </c>
      <c r="F63" s="4">
        <v>30</v>
      </c>
      <c r="G63" s="5">
        <f t="shared" si="0"/>
        <v>13.199333333333334</v>
      </c>
    </row>
    <row r="64" spans="1:7" x14ac:dyDescent="0.2">
      <c r="A64" s="29" t="s">
        <v>36</v>
      </c>
      <c r="B64" s="30"/>
      <c r="C64" s="30"/>
      <c r="D64" s="30"/>
      <c r="E64" s="30"/>
      <c r="F64" s="31"/>
      <c r="G64" s="28">
        <f>MIN(G11:G63)</f>
        <v>8.1999999999999993</v>
      </c>
    </row>
    <row r="65" spans="1:9" x14ac:dyDescent="0.2">
      <c r="A65" s="36" t="s">
        <v>9</v>
      </c>
      <c r="B65" s="36"/>
      <c r="C65" s="36"/>
      <c r="D65" s="36"/>
      <c r="E65" s="36"/>
      <c r="F65" s="36"/>
      <c r="G65" s="36"/>
    </row>
    <row r="66" spans="1:9" x14ac:dyDescent="0.2">
      <c r="A66" s="36" t="s">
        <v>8</v>
      </c>
      <c r="B66" s="36"/>
      <c r="C66" s="36"/>
      <c r="D66" s="36"/>
      <c r="E66" s="36"/>
      <c r="F66" s="36"/>
      <c r="G66" s="36"/>
    </row>
    <row r="67" spans="1:9" s="41" customFormat="1" ht="92.25" customHeight="1" x14ac:dyDescent="0.2">
      <c r="A67" s="22" t="s">
        <v>2</v>
      </c>
      <c r="B67" s="37" t="s">
        <v>29</v>
      </c>
      <c r="C67" s="38"/>
      <c r="D67" s="39"/>
      <c r="E67" s="40" t="s">
        <v>30</v>
      </c>
      <c r="F67" s="33" t="s">
        <v>27</v>
      </c>
      <c r="G67" s="34" t="s">
        <v>0</v>
      </c>
    </row>
    <row r="68" spans="1:9" s="41" customFormat="1" ht="59.25" customHeight="1" x14ac:dyDescent="0.2">
      <c r="A68" s="6" t="s">
        <v>130</v>
      </c>
      <c r="B68" s="42" t="s">
        <v>124</v>
      </c>
      <c r="C68" s="43"/>
      <c r="D68" s="44"/>
      <c r="E68" s="5">
        <v>301.63</v>
      </c>
      <c r="F68" s="45">
        <v>30</v>
      </c>
      <c r="G68" s="26">
        <f>ROUNDDOWN(E68/F68,2)</f>
        <v>10.050000000000001</v>
      </c>
      <c r="H68" s="46"/>
      <c r="I68" s="46"/>
    </row>
    <row r="69" spans="1:9" s="41" customFormat="1" ht="59.25" customHeight="1" x14ac:dyDescent="0.2">
      <c r="A69" s="6" t="s">
        <v>131</v>
      </c>
      <c r="B69" s="42" t="s">
        <v>125</v>
      </c>
      <c r="C69" s="43"/>
      <c r="D69" s="44"/>
      <c r="E69" s="5">
        <v>317.02999999999997</v>
      </c>
      <c r="F69" s="45">
        <v>30</v>
      </c>
      <c r="G69" s="26">
        <f t="shared" ref="G69:G72" si="1">ROUNDDOWN(E69/F69,2)</f>
        <v>10.56</v>
      </c>
      <c r="H69" s="46"/>
      <c r="I69" s="46"/>
    </row>
    <row r="70" spans="1:9" s="41" customFormat="1" ht="46.5" customHeight="1" x14ac:dyDescent="0.2">
      <c r="A70" s="6" t="s">
        <v>132</v>
      </c>
      <c r="B70" s="47" t="s">
        <v>126</v>
      </c>
      <c r="C70" s="48"/>
      <c r="D70" s="49"/>
      <c r="E70" s="5">
        <v>117.49</v>
      </c>
      <c r="F70" s="45">
        <v>30</v>
      </c>
      <c r="G70" s="26">
        <f t="shared" si="1"/>
        <v>3.91</v>
      </c>
      <c r="H70" s="46"/>
      <c r="I70" s="46"/>
    </row>
    <row r="71" spans="1:9" s="41" customFormat="1" ht="46.5" customHeight="1" x14ac:dyDescent="0.2">
      <c r="A71" s="6" t="s">
        <v>132</v>
      </c>
      <c r="B71" s="50"/>
      <c r="C71" s="51"/>
      <c r="D71" s="52"/>
      <c r="E71" s="5">
        <v>117.48</v>
      </c>
      <c r="F71" s="45">
        <v>30</v>
      </c>
      <c r="G71" s="26">
        <f t="shared" si="1"/>
        <v>3.91</v>
      </c>
      <c r="H71" s="46"/>
      <c r="I71" s="46"/>
    </row>
    <row r="72" spans="1:9" s="41" customFormat="1" ht="59.25" customHeight="1" x14ac:dyDescent="0.2">
      <c r="A72" s="6" t="s">
        <v>133</v>
      </c>
      <c r="B72" s="42" t="s">
        <v>127</v>
      </c>
      <c r="C72" s="43"/>
      <c r="D72" s="44"/>
      <c r="E72" s="5">
        <v>362.01</v>
      </c>
      <c r="F72" s="45">
        <v>30</v>
      </c>
      <c r="G72" s="26">
        <f t="shared" si="1"/>
        <v>12.06</v>
      </c>
      <c r="H72" s="46"/>
      <c r="I72" s="46"/>
    </row>
    <row r="73" spans="1:9" s="41" customFormat="1" x14ac:dyDescent="0.2">
      <c r="A73" s="29" t="s">
        <v>5</v>
      </c>
      <c r="B73" s="30"/>
      <c r="C73" s="30"/>
      <c r="D73" s="30"/>
      <c r="E73" s="30"/>
      <c r="F73" s="31"/>
      <c r="G73" s="28">
        <f>MIN(G68:G72)</f>
        <v>3.91</v>
      </c>
    </row>
    <row r="74" spans="1:9" x14ac:dyDescent="0.2">
      <c r="A74" s="29" t="s">
        <v>7</v>
      </c>
      <c r="B74" s="30"/>
      <c r="C74" s="30"/>
      <c r="D74" s="53"/>
      <c r="E74" s="53"/>
      <c r="F74" s="53"/>
      <c r="G74" s="54"/>
    </row>
    <row r="75" spans="1:9" ht="85.5" x14ac:dyDescent="0.2">
      <c r="A75" s="4" t="s">
        <v>2</v>
      </c>
      <c r="B75" s="37" t="s">
        <v>1</v>
      </c>
      <c r="C75" s="38"/>
      <c r="D75" s="39"/>
      <c r="E75" s="33" t="s">
        <v>26</v>
      </c>
      <c r="F75" s="33" t="s">
        <v>27</v>
      </c>
      <c r="G75" s="55" t="s">
        <v>6</v>
      </c>
    </row>
    <row r="76" spans="1:9" ht="49.5" customHeight="1" x14ac:dyDescent="0.2">
      <c r="A76" s="1" t="s">
        <v>123</v>
      </c>
      <c r="B76" s="37" t="s">
        <v>129</v>
      </c>
      <c r="C76" s="38"/>
      <c r="D76" s="56"/>
      <c r="E76" s="35">
        <v>406.99</v>
      </c>
      <c r="F76" s="33">
        <v>30</v>
      </c>
      <c r="G76" s="35">
        <f>ROUNDDOWN(E76/F76,2)</f>
        <v>13.56</v>
      </c>
      <c r="H76" s="57"/>
    </row>
    <row r="77" spans="1:9" x14ac:dyDescent="0.2">
      <c r="A77" s="58" t="s">
        <v>5</v>
      </c>
      <c r="B77" s="59"/>
      <c r="C77" s="59"/>
      <c r="D77" s="59"/>
      <c r="E77" s="59"/>
      <c r="F77" s="59"/>
      <c r="G77" s="60">
        <f>MIN(G76:G76)</f>
        <v>13.56</v>
      </c>
    </row>
    <row r="78" spans="1:9" x14ac:dyDescent="0.2">
      <c r="A78" s="61" t="s">
        <v>4</v>
      </c>
      <c r="B78" s="62"/>
      <c r="C78" s="62"/>
      <c r="D78" s="62"/>
      <c r="E78" s="62"/>
      <c r="F78" s="63"/>
      <c r="G78" s="64">
        <f>MIN(G73,G77)</f>
        <v>3.91</v>
      </c>
    </row>
    <row r="79" spans="1:9" x14ac:dyDescent="0.2">
      <c r="A79" s="65" t="s">
        <v>3</v>
      </c>
      <c r="B79" s="65"/>
      <c r="C79" s="65"/>
      <c r="D79" s="65"/>
      <c r="E79" s="65"/>
      <c r="F79" s="65"/>
      <c r="G79" s="65"/>
    </row>
    <row r="80" spans="1:9" ht="33.75" customHeight="1" x14ac:dyDescent="0.2">
      <c r="A80" s="23" t="s">
        <v>32</v>
      </c>
      <c r="B80" s="66"/>
      <c r="C80" s="66"/>
      <c r="D80" s="66"/>
      <c r="E80" s="66"/>
      <c r="F80" s="66"/>
      <c r="G80" s="24"/>
    </row>
    <row r="81" spans="1:7" ht="35.450000000000003" customHeight="1" x14ac:dyDescent="0.2">
      <c r="A81" s="61" t="s">
        <v>28</v>
      </c>
      <c r="B81" s="67"/>
      <c r="C81" s="67"/>
      <c r="D81" s="67"/>
      <c r="E81" s="67"/>
      <c r="F81" s="67"/>
      <c r="G81" s="68"/>
    </row>
    <row r="82" spans="1:7" ht="51.75" customHeight="1" x14ac:dyDescent="0.2">
      <c r="A82" s="69" t="s">
        <v>31</v>
      </c>
      <c r="B82" s="67"/>
      <c r="C82" s="67"/>
      <c r="D82" s="67"/>
      <c r="E82" s="67"/>
      <c r="F82" s="67"/>
      <c r="G82" s="68"/>
    </row>
  </sheetData>
  <mergeCells count="29">
    <mergeCell ref="A79:G79"/>
    <mergeCell ref="A73:F73"/>
    <mergeCell ref="A74:G74"/>
    <mergeCell ref="B68:D68"/>
    <mergeCell ref="B69:D69"/>
    <mergeCell ref="B70:D71"/>
    <mergeCell ref="B72:D72"/>
    <mergeCell ref="A1:G1"/>
    <mergeCell ref="A2:G2"/>
    <mergeCell ref="A3:E3"/>
    <mergeCell ref="F3:G3"/>
    <mergeCell ref="A4:E4"/>
    <mergeCell ref="F4:G4"/>
    <mergeCell ref="A82:G82"/>
    <mergeCell ref="A65:G65"/>
    <mergeCell ref="A66:G66"/>
    <mergeCell ref="A5:G5"/>
    <mergeCell ref="A6:B6"/>
    <mergeCell ref="A7:B7"/>
    <mergeCell ref="A8:G8"/>
    <mergeCell ref="B75:D75"/>
    <mergeCell ref="B76:D76"/>
    <mergeCell ref="A77:F77"/>
    <mergeCell ref="A9:G9"/>
    <mergeCell ref="A81:G81"/>
    <mergeCell ref="A64:F64"/>
    <mergeCell ref="B67:D67"/>
    <mergeCell ref="A80:G80"/>
    <mergeCell ref="A78:F78"/>
  </mergeCells>
  <pageMargins left="0.31496062992125984" right="0.31496062992125984" top="0.35433070866141736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ЖНВЛП</vt:lpstr>
      <vt:lpstr>ЖНВЛП!Область_печати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2024-08-07T09:35:19Z</cp:lastPrinted>
  <dcterms:created xsi:type="dcterms:W3CDTF">2018-04-09T06:40:37Z</dcterms:created>
  <dcterms:modified xsi:type="dcterms:W3CDTF">2024-08-07T09:35:21Z</dcterms:modified>
</cp:coreProperties>
</file>