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5480" windowHeight="9135"/>
  </bookViews>
  <sheets>
    <sheet name="Коэф V" sheetId="3" r:id="rId1"/>
  </sheets>
  <calcPr calcId="125725"/>
</workbook>
</file>

<file path=xl/calcChain.xml><?xml version="1.0" encoding="utf-8"?>
<calcChain xmlns="http://schemas.openxmlformats.org/spreadsheetml/2006/main">
  <c r="N8" i="3"/>
  <c r="M5"/>
  <c r="N5" s="1"/>
  <c r="J5"/>
  <c r="K5" s="1"/>
  <c r="L5" s="1"/>
  <c r="M7" l="1"/>
  <c r="N7" s="1"/>
  <c r="M6"/>
  <c r="N6" s="1"/>
  <c r="J6"/>
  <c r="K6" s="1"/>
  <c r="L6" s="1"/>
  <c r="J7"/>
  <c r="K7" s="1"/>
  <c r="L7" s="1"/>
  <c r="N9" l="1"/>
</calcChain>
</file>

<file path=xl/sharedStrings.xml><?xml version="1.0" encoding="utf-8"?>
<sst xmlns="http://schemas.openxmlformats.org/spreadsheetml/2006/main" count="23" uniqueCount="20">
  <si>
    <t>№ п/п</t>
  </si>
  <si>
    <t>Наименование товара</t>
  </si>
  <si>
    <t>Ед.изм.</t>
  </si>
  <si>
    <t>Количество, ед.изм.</t>
  </si>
  <si>
    <t>Среднее арифметическое значение, руб.</t>
  </si>
  <si>
    <t>Цена для расчета максимальной цены контракта, руб.**</t>
  </si>
  <si>
    <t xml:space="preserve">Для определения начальной (максимальной) цены контракта применён метод сопоставимых рыночных цен (анализа рынка) в соответствии с п. 6 ст. 22 Федерального закона от 05.04.2013 № 44-ФЗ «О контрактной системе в сфере закупок товаров, работ, услуг для обеспечения государственных и муниципальных нужд» и распоряжением Правительства Свердловской области от 06.04.2015 № 344-РП 
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исполнителем), для обеспечения нужд Свердловской области».
Расчет начальной (максимальной) цены по позиции производится по формуле:
НМЦКi = Цi × Vi, 
где:
НМЦКi - начальная (максимальная) цена по позиции (рублей);
Цi – наименьшая цена единицы товара, работы, услуги из представленных в источниках ценовой информации,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услуг;
Vi - количество (объем) закупаемого товара, работы, услуги по позиции.
</t>
  </si>
  <si>
    <t>Обоснование начальной (максимальной) цены контракта</t>
  </si>
  <si>
    <t>Цена за 1 ед. измерения., руб.</t>
  </si>
  <si>
    <t>Среднее квадратическое отклонение</t>
  </si>
  <si>
    <t>Коэффициент вариации*</t>
  </si>
  <si>
    <t>Стоимость по позиции, руб.</t>
  </si>
  <si>
    <t>Итого:</t>
  </si>
  <si>
    <t xml:space="preserve"> Итого начальная (максимальная) цена контракта, руб.</t>
  </si>
  <si>
    <t>комерческое предложение №1</t>
  </si>
  <si>
    <t>комерческое предложение  №2</t>
  </si>
  <si>
    <t>комерческое предложение №3</t>
  </si>
  <si>
    <t>шт</t>
  </si>
  <si>
    <t>Халат медицинский</t>
  </si>
  <si>
    <t>Берет медицинский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</si>
</sst>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</numFmts>
  <fonts count="13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rgb="FF000000"/>
      <name val="Arial Cyr"/>
    </font>
    <font>
      <sz val="10"/>
      <color rgb="FF008000"/>
      <name val="Arial Cy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Liberation Serif"/>
      <family val="1"/>
      <charset val="204"/>
    </font>
    <font>
      <b/>
      <sz val="10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  <font>
      <sz val="11"/>
      <color rgb="FF000000"/>
      <name val="Liberation Serif"/>
      <family val="1"/>
      <charset val="204"/>
    </font>
    <font>
      <sz val="11"/>
      <color indexed="8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9" fontId="2" fillId="0" borderId="1">
      <alignment vertical="top" wrapText="1"/>
    </xf>
    <xf numFmtId="4" fontId="3" fillId="0" borderId="1">
      <alignment vertical="top" shrinkToFit="1"/>
    </xf>
    <xf numFmtId="0" fontId="4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4" fontId="6" fillId="0" borderId="0" xfId="0" applyNumberFormat="1" applyFont="1"/>
    <xf numFmtId="0" fontId="6" fillId="0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 applyBorder="1"/>
    <xf numFmtId="0" fontId="8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10" fontId="9" fillId="0" borderId="1" xfId="6" applyNumberFormat="1" applyFont="1" applyBorder="1" applyAlignment="1">
      <alignment vertical="center"/>
    </xf>
    <xf numFmtId="165" fontId="9" fillId="0" borderId="1" xfId="5" applyNumberFormat="1" applyFont="1" applyFill="1" applyBorder="1" applyAlignment="1">
      <alignment horizontal="center" vertical="center" wrapText="1"/>
    </xf>
    <xf numFmtId="43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wrapText="1"/>
    </xf>
    <xf numFmtId="164" fontId="9" fillId="0" borderId="1" xfId="0" applyNumberFormat="1" applyFont="1" applyBorder="1"/>
    <xf numFmtId="0" fontId="10" fillId="0" borderId="0" xfId="0" applyFont="1" applyBorder="1"/>
    <xf numFmtId="0" fontId="10" fillId="0" borderId="1" xfId="0" applyFont="1" applyBorder="1"/>
    <xf numFmtId="0" fontId="10" fillId="0" borderId="1" xfId="0" applyFont="1" applyBorder="1" applyAlignment="1"/>
    <xf numFmtId="165" fontId="10" fillId="0" borderId="1" xfId="5" applyNumberFormat="1" applyFont="1" applyBorder="1"/>
    <xf numFmtId="4" fontId="8" fillId="0" borderId="0" xfId="0" applyNumberFormat="1" applyFont="1"/>
    <xf numFmtId="0" fontId="8" fillId="0" borderId="0" xfId="0" applyFont="1" applyFill="1"/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</cellXfs>
  <cellStyles count="7">
    <cellStyle name="st15" xfId="2"/>
    <cellStyle name="st18" xfId="3"/>
    <cellStyle name="Обычный" xfId="0" builtinId="0"/>
    <cellStyle name="Обычный 2" xfId="1"/>
    <cellStyle name="Обычный 3" xfId="4"/>
    <cellStyle name="Процентный" xfId="6" builtinId="5"/>
    <cellStyle name="Финансовый" xfId="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tabSelected="1" workbookViewId="0">
      <selection activeCell="S17" sqref="S17"/>
    </sheetView>
  </sheetViews>
  <sheetFormatPr defaultRowHeight="12.75"/>
  <cols>
    <col min="1" max="1" width="3.85546875" style="2" customWidth="1"/>
    <col min="2" max="2" width="47.7109375" style="2" customWidth="1"/>
    <col min="3" max="4" width="11.42578125" style="2" customWidth="1"/>
    <col min="5" max="5" width="10.28515625" style="4" customWidth="1"/>
    <col min="6" max="6" width="10.140625" style="4" customWidth="1"/>
    <col min="7" max="7" width="10.42578125" style="4" customWidth="1"/>
    <col min="8" max="8" width="11.42578125" style="5" hidden="1" customWidth="1"/>
    <col min="9" max="9" width="11.140625" style="2" hidden="1" customWidth="1"/>
    <col min="10" max="10" width="9.7109375" style="2" customWidth="1"/>
    <col min="11" max="11" width="12.42578125" style="2" customWidth="1"/>
    <col min="12" max="12" width="9.140625" style="2"/>
    <col min="13" max="13" width="12.140625" style="2" customWidth="1"/>
    <col min="14" max="14" width="20.85546875" style="2" customWidth="1"/>
    <col min="15" max="16384" width="9.140625" style="2"/>
  </cols>
  <sheetData>
    <row r="1" spans="1:18" ht="14.25">
      <c r="A1" s="32"/>
      <c r="B1" s="32"/>
      <c r="C1" s="32"/>
      <c r="D1" s="32"/>
      <c r="E1" s="32"/>
      <c r="F1" s="32"/>
      <c r="G1" s="32"/>
      <c r="H1" s="32"/>
      <c r="I1" s="32"/>
      <c r="J1" s="32"/>
      <c r="K1" s="6"/>
      <c r="L1" s="6"/>
      <c r="M1" s="6"/>
      <c r="N1" s="6"/>
      <c r="O1" s="6"/>
      <c r="P1" s="1"/>
      <c r="Q1" s="1"/>
      <c r="R1" s="1"/>
    </row>
    <row r="2" spans="1:18" ht="14.25">
      <c r="A2" s="7" t="s">
        <v>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1:18" ht="28.5" customHeight="1">
      <c r="A3" s="7"/>
      <c r="B3" s="7"/>
      <c r="C3" s="7"/>
      <c r="D3" s="7"/>
      <c r="E3" s="34" t="s">
        <v>8</v>
      </c>
      <c r="F3" s="34"/>
      <c r="G3" s="34"/>
      <c r="H3" s="34"/>
      <c r="I3" s="34"/>
      <c r="J3" s="34"/>
      <c r="K3" s="7"/>
      <c r="L3" s="7"/>
      <c r="M3" s="7"/>
      <c r="N3" s="7"/>
      <c r="O3" s="8"/>
    </row>
    <row r="4" spans="1:18" ht="95.25" customHeight="1">
      <c r="A4" s="9" t="s">
        <v>0</v>
      </c>
      <c r="B4" s="29" t="s">
        <v>1</v>
      </c>
      <c r="C4" s="9" t="s">
        <v>2</v>
      </c>
      <c r="D4" s="9" t="s">
        <v>3</v>
      </c>
      <c r="E4" s="9" t="s">
        <v>14</v>
      </c>
      <c r="F4" s="9" t="s">
        <v>15</v>
      </c>
      <c r="G4" s="9" t="s">
        <v>16</v>
      </c>
      <c r="H4" s="9"/>
      <c r="I4" s="9"/>
      <c r="J4" s="9" t="s">
        <v>4</v>
      </c>
      <c r="K4" s="9" t="s">
        <v>9</v>
      </c>
      <c r="L4" s="9" t="s">
        <v>10</v>
      </c>
      <c r="M4" s="9" t="s">
        <v>5</v>
      </c>
      <c r="N4" s="9" t="s">
        <v>11</v>
      </c>
      <c r="O4" s="8"/>
    </row>
    <row r="5" spans="1:18" ht="31.5" customHeight="1">
      <c r="A5" s="28">
        <v>1</v>
      </c>
      <c r="B5" s="31" t="s">
        <v>18</v>
      </c>
      <c r="C5" s="10" t="s">
        <v>17</v>
      </c>
      <c r="D5" s="9">
        <v>1000</v>
      </c>
      <c r="E5" s="9">
        <v>128.62</v>
      </c>
      <c r="F5" s="11">
        <v>127</v>
      </c>
      <c r="G5" s="11">
        <v>129</v>
      </c>
      <c r="H5" s="12"/>
      <c r="I5" s="12"/>
      <c r="J5" s="13">
        <f t="shared" ref="J5:J7" si="0">AVERAGE(E5:I5)</f>
        <v>128.20666666666668</v>
      </c>
      <c r="K5" s="14">
        <f t="shared" ref="K5:K7" si="1">SQRT(((E5-J5)^2+(F5-J5)^2+(G5-J5)^2+(H5-J5)^2+(I5-J5)^2)/(5-1))</f>
        <v>90.658914374459371</v>
      </c>
      <c r="L5" s="15">
        <f t="shared" ref="L5:L7" si="2">K5/J5</f>
        <v>0.70713104654822445</v>
      </c>
      <c r="M5" s="16">
        <f t="shared" ref="M5:M6" si="3">MIN(E5:G5)</f>
        <v>127</v>
      </c>
      <c r="N5" s="17">
        <f t="shared" ref="N5:N7" si="4">M5*D5</f>
        <v>127000</v>
      </c>
      <c r="O5" s="8"/>
    </row>
    <row r="6" spans="1:18" ht="29.25" customHeight="1">
      <c r="A6" s="28">
        <v>2</v>
      </c>
      <c r="B6" s="31" t="s">
        <v>18</v>
      </c>
      <c r="C6" s="10" t="s">
        <v>17</v>
      </c>
      <c r="D6" s="9">
        <v>6000</v>
      </c>
      <c r="E6" s="11">
        <v>128.62</v>
      </c>
      <c r="F6" s="11">
        <v>127</v>
      </c>
      <c r="G6" s="11">
        <v>129</v>
      </c>
      <c r="H6" s="18"/>
      <c r="I6" s="18"/>
      <c r="J6" s="13">
        <f t="shared" si="0"/>
        <v>128.20666666666668</v>
      </c>
      <c r="K6" s="14">
        <f t="shared" si="1"/>
        <v>90.658914374459371</v>
      </c>
      <c r="L6" s="15">
        <f t="shared" si="2"/>
        <v>0.70713104654822445</v>
      </c>
      <c r="M6" s="16">
        <f t="shared" si="3"/>
        <v>127</v>
      </c>
      <c r="N6" s="17">
        <f t="shared" si="4"/>
        <v>762000</v>
      </c>
      <c r="O6" s="8"/>
    </row>
    <row r="7" spans="1:18" ht="24.75" customHeight="1">
      <c r="A7" s="28">
        <v>3</v>
      </c>
      <c r="B7" s="31" t="s">
        <v>19</v>
      </c>
      <c r="C7" s="10" t="s">
        <v>17</v>
      </c>
      <c r="D7" s="9">
        <v>24000</v>
      </c>
      <c r="E7" s="11">
        <v>1.98</v>
      </c>
      <c r="F7" s="11">
        <v>1.7</v>
      </c>
      <c r="G7" s="11">
        <v>2</v>
      </c>
      <c r="H7" s="18"/>
      <c r="I7" s="18"/>
      <c r="J7" s="13">
        <f t="shared" si="0"/>
        <v>1.8933333333333333</v>
      </c>
      <c r="K7" s="14">
        <f t="shared" si="1"/>
        <v>1.3440320763368045</v>
      </c>
      <c r="L7" s="15">
        <f t="shared" si="2"/>
        <v>0.70987609665676299</v>
      </c>
      <c r="M7" s="16">
        <f>MIN(E7:G7)</f>
        <v>1.7</v>
      </c>
      <c r="N7" s="17">
        <f t="shared" si="4"/>
        <v>40800</v>
      </c>
      <c r="O7" s="8"/>
    </row>
    <row r="8" spans="1:18" s="3" customFormat="1" ht="14.25" customHeight="1">
      <c r="A8" s="19"/>
      <c r="B8" s="30"/>
      <c r="C8" s="19"/>
      <c r="D8" s="20"/>
      <c r="E8" s="19"/>
      <c r="F8" s="19"/>
      <c r="G8" s="19"/>
      <c r="H8" s="19"/>
      <c r="I8" s="19"/>
      <c r="J8" s="19"/>
      <c r="K8" s="19"/>
      <c r="L8" s="19"/>
      <c r="M8" s="19" t="s">
        <v>12</v>
      </c>
      <c r="N8" s="21">
        <f>SUM(N5:N7)</f>
        <v>929800</v>
      </c>
      <c r="O8" s="22"/>
    </row>
    <row r="9" spans="1:18" s="3" customFormat="1" ht="14.25" customHeight="1">
      <c r="A9" s="19"/>
      <c r="B9" s="19"/>
      <c r="C9" s="19"/>
      <c r="D9" s="19"/>
      <c r="E9" s="23"/>
      <c r="F9" s="23"/>
      <c r="G9" s="24" t="s">
        <v>13</v>
      </c>
      <c r="H9" s="24"/>
      <c r="I9" s="24"/>
      <c r="J9" s="24"/>
      <c r="K9" s="19"/>
      <c r="L9" s="19"/>
      <c r="M9" s="19"/>
      <c r="N9" s="25">
        <f>N8</f>
        <v>929800</v>
      </c>
      <c r="O9" s="22"/>
    </row>
    <row r="10" spans="1:18" ht="14.25">
      <c r="A10" s="8"/>
      <c r="B10" s="8"/>
      <c r="C10" s="8"/>
      <c r="D10" s="8"/>
      <c r="E10" s="26"/>
      <c r="F10" s="26"/>
      <c r="G10" s="26"/>
      <c r="H10" s="27"/>
      <c r="I10" s="8"/>
      <c r="J10" s="8"/>
      <c r="K10" s="8"/>
      <c r="L10" s="8"/>
      <c r="M10" s="8"/>
      <c r="N10" s="8"/>
      <c r="O10" s="8"/>
    </row>
    <row r="11" spans="1:18" ht="28.5" customHeight="1">
      <c r="A11" s="8"/>
      <c r="B11" s="33" t="s">
        <v>6</v>
      </c>
      <c r="C11" s="33"/>
      <c r="D11" s="33"/>
      <c r="E11" s="33"/>
      <c r="F11" s="33"/>
      <c r="G11" s="33"/>
      <c r="H11" s="33"/>
      <c r="I11" s="33"/>
      <c r="J11" s="33"/>
      <c r="K11" s="8"/>
      <c r="L11" s="8"/>
      <c r="M11" s="8"/>
      <c r="N11" s="8"/>
      <c r="O11" s="8"/>
    </row>
    <row r="12" spans="1:18" ht="14.25">
      <c r="A12" s="8"/>
      <c r="B12" s="33"/>
      <c r="C12" s="33"/>
      <c r="D12" s="33"/>
      <c r="E12" s="33"/>
      <c r="F12" s="33"/>
      <c r="G12" s="33"/>
      <c r="H12" s="33"/>
      <c r="I12" s="33"/>
      <c r="J12" s="33"/>
      <c r="K12" s="8"/>
      <c r="L12" s="8"/>
      <c r="M12" s="8"/>
      <c r="N12" s="8"/>
      <c r="O12" s="8"/>
    </row>
    <row r="13" spans="1:18" ht="14.25">
      <c r="A13" s="8"/>
      <c r="B13" s="33"/>
      <c r="C13" s="33"/>
      <c r="D13" s="33"/>
      <c r="E13" s="33"/>
      <c r="F13" s="33"/>
      <c r="G13" s="33"/>
      <c r="H13" s="33"/>
      <c r="I13" s="33"/>
      <c r="J13" s="33"/>
      <c r="K13" s="8"/>
      <c r="L13" s="8"/>
      <c r="M13" s="8"/>
      <c r="N13" s="8"/>
      <c r="O13" s="8"/>
    </row>
    <row r="14" spans="1:18" ht="14.25">
      <c r="A14" s="8"/>
      <c r="B14" s="33"/>
      <c r="C14" s="33"/>
      <c r="D14" s="33"/>
      <c r="E14" s="33"/>
      <c r="F14" s="33"/>
      <c r="G14" s="33"/>
      <c r="H14" s="33"/>
      <c r="I14" s="33"/>
      <c r="J14" s="33"/>
      <c r="K14" s="8"/>
      <c r="L14" s="8"/>
      <c r="M14" s="8"/>
      <c r="N14" s="8"/>
      <c r="O14" s="8"/>
    </row>
    <row r="15" spans="1:18" ht="14.25">
      <c r="A15" s="8"/>
      <c r="B15" s="33"/>
      <c r="C15" s="33"/>
      <c r="D15" s="33"/>
      <c r="E15" s="33"/>
      <c r="F15" s="33"/>
      <c r="G15" s="33"/>
      <c r="H15" s="33"/>
      <c r="I15" s="33"/>
      <c r="J15" s="33"/>
      <c r="K15" s="8"/>
      <c r="L15" s="8"/>
      <c r="M15" s="8"/>
      <c r="N15" s="8"/>
      <c r="O15" s="8"/>
    </row>
    <row r="16" spans="1:18" ht="14.25">
      <c r="A16" s="8"/>
      <c r="B16" s="33"/>
      <c r="C16" s="33"/>
      <c r="D16" s="33"/>
      <c r="E16" s="33"/>
      <c r="F16" s="33"/>
      <c r="G16" s="33"/>
      <c r="H16" s="33"/>
      <c r="I16" s="33"/>
      <c r="J16" s="33"/>
      <c r="K16" s="8"/>
      <c r="L16" s="8"/>
      <c r="M16" s="8"/>
      <c r="N16" s="8"/>
      <c r="O16" s="8"/>
    </row>
    <row r="17" spans="1:15" ht="143.25" customHeight="1">
      <c r="A17" s="8"/>
      <c r="B17" s="33"/>
      <c r="C17" s="33"/>
      <c r="D17" s="33"/>
      <c r="E17" s="33"/>
      <c r="F17" s="33"/>
      <c r="G17" s="33"/>
      <c r="H17" s="33"/>
      <c r="I17" s="33"/>
      <c r="J17" s="33"/>
      <c r="K17" s="8"/>
      <c r="L17" s="8"/>
      <c r="M17" s="8"/>
      <c r="N17" s="8"/>
      <c r="O17" s="8"/>
    </row>
  </sheetData>
  <mergeCells count="3">
    <mergeCell ref="A1:J1"/>
    <mergeCell ref="B11:J17"/>
    <mergeCell ref="E3:J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Коэф 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2020-12-15T10:20:42Z</dcterms:modified>
</cp:coreProperties>
</file>